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ozpocet\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5" i="1" l="1"/>
  <c r="F256" i="1"/>
  <c r="F253" i="1"/>
  <c r="F264" i="1" s="1"/>
  <c r="F250" i="1"/>
  <c r="F247" i="1"/>
  <c r="F259" i="1" s="1"/>
  <c r="F241" i="1"/>
  <c r="F233" i="1"/>
  <c r="F263" i="1" s="1"/>
  <c r="F221" i="1"/>
  <c r="F211" i="1"/>
  <c r="F203" i="1"/>
  <c r="F200" i="1"/>
  <c r="F194" i="1"/>
  <c r="F192" i="1"/>
  <c r="F185" i="1"/>
  <c r="F173" i="1"/>
  <c r="F162" i="1"/>
  <c r="F159" i="1"/>
  <c r="F156" i="1"/>
  <c r="F149" i="1"/>
  <c r="F147" i="1"/>
  <c r="F145" i="1"/>
  <c r="F139" i="1"/>
  <c r="F135" i="1"/>
  <c r="F131" i="1"/>
  <c r="F121" i="1"/>
  <c r="F116" i="1"/>
  <c r="F114" i="1"/>
  <c r="F111" i="1"/>
  <c r="F105" i="1"/>
  <c r="F103" i="1"/>
  <c r="F69" i="1"/>
  <c r="F68" i="1"/>
  <c r="F64" i="1"/>
  <c r="F258" i="1" s="1"/>
  <c r="F57" i="1"/>
  <c r="F36" i="1"/>
  <c r="F32" i="1"/>
  <c r="F21" i="1"/>
  <c r="F16" i="1"/>
  <c r="F11" i="1"/>
  <c r="F8" i="1"/>
  <c r="F6" i="1"/>
  <c r="I256" i="1"/>
  <c r="I253" i="1"/>
  <c r="I264" i="1" s="1"/>
  <c r="I250" i="1"/>
  <c r="I247" i="1"/>
  <c r="I259" i="1" s="1"/>
  <c r="I241" i="1"/>
  <c r="I233" i="1"/>
  <c r="I263" i="1" s="1"/>
  <c r="I221" i="1"/>
  <c r="I211" i="1"/>
  <c r="I203" i="1"/>
  <c r="I200" i="1"/>
  <c r="I194" i="1"/>
  <c r="I192" i="1"/>
  <c r="I185" i="1"/>
  <c r="I173" i="1"/>
  <c r="I162" i="1"/>
  <c r="I159" i="1"/>
  <c r="I156" i="1"/>
  <c r="I149" i="1"/>
  <c r="I147" i="1"/>
  <c r="I145" i="1"/>
  <c r="I139" i="1"/>
  <c r="I135" i="1"/>
  <c r="I131" i="1"/>
  <c r="I121" i="1"/>
  <c r="I116" i="1"/>
  <c r="I114" i="1"/>
  <c r="I111" i="1"/>
  <c r="I105" i="1"/>
  <c r="I103" i="1"/>
  <c r="I69" i="1"/>
  <c r="I68" i="1"/>
  <c r="I64" i="1"/>
  <c r="I258" i="1" s="1"/>
  <c r="I57" i="1"/>
  <c r="I36" i="1"/>
  <c r="I32" i="1"/>
  <c r="I21" i="1"/>
  <c r="I16" i="1"/>
  <c r="I11" i="1"/>
  <c r="I8" i="1"/>
  <c r="I6" i="1"/>
  <c r="H256" i="1"/>
  <c r="H253" i="1"/>
  <c r="H264" i="1" s="1"/>
  <c r="H250" i="1"/>
  <c r="H247" i="1"/>
  <c r="H259" i="1" s="1"/>
  <c r="H241" i="1"/>
  <c r="H233" i="1"/>
  <c r="H263" i="1" s="1"/>
  <c r="H221" i="1"/>
  <c r="H211" i="1"/>
  <c r="H203" i="1"/>
  <c r="H200" i="1"/>
  <c r="H194" i="1"/>
  <c r="H192" i="1"/>
  <c r="H185" i="1"/>
  <c r="H173" i="1"/>
  <c r="H162" i="1"/>
  <c r="H159" i="1"/>
  <c r="H156" i="1"/>
  <c r="H149" i="1"/>
  <c r="H147" i="1"/>
  <c r="H145" i="1"/>
  <c r="H139" i="1"/>
  <c r="H135" i="1"/>
  <c r="H131" i="1"/>
  <c r="H121" i="1"/>
  <c r="H116" i="1"/>
  <c r="H114" i="1"/>
  <c r="H111" i="1"/>
  <c r="H105" i="1"/>
  <c r="H103" i="1"/>
  <c r="H69" i="1"/>
  <c r="H68" i="1"/>
  <c r="H64" i="1"/>
  <c r="H258" i="1" s="1"/>
  <c r="H57" i="1"/>
  <c r="H36" i="1"/>
  <c r="H32" i="1"/>
  <c r="H21" i="1"/>
  <c r="H16" i="1"/>
  <c r="H11" i="1"/>
  <c r="H8" i="1"/>
  <c r="H6" i="1"/>
  <c r="F15" i="1" l="1"/>
  <c r="H15" i="1"/>
  <c r="F5" i="1"/>
  <c r="I15" i="1"/>
  <c r="F216" i="1"/>
  <c r="F262" i="1" s="1"/>
  <c r="F265" i="1" s="1"/>
  <c r="H216" i="1"/>
  <c r="H262" i="1" s="1"/>
  <c r="H265" i="1" s="1"/>
  <c r="I216" i="1"/>
  <c r="I262" i="1" s="1"/>
  <c r="I265" i="1" s="1"/>
  <c r="I5" i="1"/>
  <c r="I53" i="1" s="1"/>
  <c r="I257" i="1" s="1"/>
  <c r="I260" i="1" s="1"/>
  <c r="H5" i="1"/>
  <c r="C103" i="1"/>
  <c r="D103" i="1"/>
  <c r="E103" i="1"/>
  <c r="G103" i="1"/>
  <c r="F53" i="1" l="1"/>
  <c r="F257" i="1" s="1"/>
  <c r="F260" i="1" s="1"/>
  <c r="F266" i="1" s="1"/>
  <c r="H53" i="1"/>
  <c r="H257" i="1" s="1"/>
  <c r="H260" i="1" s="1"/>
  <c r="H266" i="1" s="1"/>
  <c r="I266" i="1"/>
  <c r="G256" i="1"/>
  <c r="E256" i="1"/>
  <c r="D256" i="1"/>
  <c r="C256" i="1"/>
  <c r="G253" i="1"/>
  <c r="G264" i="1" s="1"/>
  <c r="E253" i="1"/>
  <c r="E264" i="1" s="1"/>
  <c r="D253" i="1"/>
  <c r="D264" i="1" s="1"/>
  <c r="C253" i="1"/>
  <c r="C264" i="1" s="1"/>
  <c r="G250" i="1"/>
  <c r="E250" i="1"/>
  <c r="D250" i="1"/>
  <c r="C250" i="1"/>
  <c r="G247" i="1"/>
  <c r="E247" i="1"/>
  <c r="E259" i="1" s="1"/>
  <c r="D247" i="1"/>
  <c r="D259" i="1" s="1"/>
  <c r="C247" i="1"/>
  <c r="C259" i="1" s="1"/>
  <c r="G241" i="1"/>
  <c r="E241" i="1"/>
  <c r="D241" i="1"/>
  <c r="C241" i="1"/>
  <c r="G233" i="1"/>
  <c r="G263" i="1" s="1"/>
  <c r="E233" i="1"/>
  <c r="E263" i="1" s="1"/>
  <c r="D233" i="1"/>
  <c r="D263" i="1" s="1"/>
  <c r="C233" i="1"/>
  <c r="C263" i="1" s="1"/>
  <c r="G221" i="1"/>
  <c r="E221" i="1"/>
  <c r="D221" i="1"/>
  <c r="C221" i="1"/>
  <c r="G211" i="1"/>
  <c r="E211" i="1"/>
  <c r="D211" i="1"/>
  <c r="C211" i="1"/>
  <c r="G203" i="1"/>
  <c r="E203" i="1"/>
  <c r="D203" i="1"/>
  <c r="C203" i="1"/>
  <c r="G200" i="1"/>
  <c r="E200" i="1"/>
  <c r="D200" i="1"/>
  <c r="C200" i="1"/>
  <c r="G194" i="1"/>
  <c r="E194" i="1"/>
  <c r="D194" i="1"/>
  <c r="C194" i="1"/>
  <c r="G192" i="1"/>
  <c r="E192" i="1"/>
  <c r="D192" i="1"/>
  <c r="C192" i="1"/>
  <c r="G185" i="1"/>
  <c r="E185" i="1"/>
  <c r="D185" i="1"/>
  <c r="C185" i="1"/>
  <c r="G173" i="1"/>
  <c r="E173" i="1"/>
  <c r="D173" i="1"/>
  <c r="C173" i="1"/>
  <c r="G162" i="1"/>
  <c r="E162" i="1"/>
  <c r="D162" i="1"/>
  <c r="C162" i="1"/>
  <c r="G159" i="1"/>
  <c r="E159" i="1"/>
  <c r="D159" i="1"/>
  <c r="C159" i="1"/>
  <c r="G156" i="1"/>
  <c r="E156" i="1"/>
  <c r="D156" i="1"/>
  <c r="C156" i="1"/>
  <c r="G149" i="1"/>
  <c r="E149" i="1"/>
  <c r="D149" i="1"/>
  <c r="C149" i="1"/>
  <c r="G147" i="1"/>
  <c r="E147" i="1"/>
  <c r="D147" i="1"/>
  <c r="C147" i="1"/>
  <c r="G145" i="1"/>
  <c r="E145" i="1"/>
  <c r="D145" i="1"/>
  <c r="C145" i="1"/>
  <c r="G139" i="1"/>
  <c r="E139" i="1"/>
  <c r="D139" i="1"/>
  <c r="C139" i="1"/>
  <c r="G135" i="1"/>
  <c r="E135" i="1"/>
  <c r="D135" i="1"/>
  <c r="C135" i="1"/>
  <c r="G131" i="1"/>
  <c r="E131" i="1"/>
  <c r="D131" i="1"/>
  <c r="C131" i="1"/>
  <c r="G121" i="1"/>
  <c r="E121" i="1"/>
  <c r="D121" i="1"/>
  <c r="C121" i="1"/>
  <c r="G116" i="1"/>
  <c r="E116" i="1"/>
  <c r="D116" i="1"/>
  <c r="C116" i="1"/>
  <c r="G114" i="1"/>
  <c r="E114" i="1"/>
  <c r="D114" i="1"/>
  <c r="G111" i="1"/>
  <c r="E111" i="1"/>
  <c r="D111" i="1"/>
  <c r="C111" i="1"/>
  <c r="G105" i="1"/>
  <c r="E105" i="1"/>
  <c r="D105" i="1"/>
  <c r="C105" i="1"/>
  <c r="G69" i="1"/>
  <c r="E69" i="1"/>
  <c r="D69" i="1"/>
  <c r="C69" i="1"/>
  <c r="G68" i="1"/>
  <c r="E68" i="1"/>
  <c r="D68" i="1"/>
  <c r="C68" i="1"/>
  <c r="G64" i="1"/>
  <c r="G258" i="1" s="1"/>
  <c r="E64" i="1"/>
  <c r="E258" i="1" s="1"/>
  <c r="D64" i="1"/>
  <c r="D258" i="1" s="1"/>
  <c r="C64" i="1"/>
  <c r="C258" i="1" s="1"/>
  <c r="G57" i="1"/>
  <c r="E57" i="1"/>
  <c r="D57" i="1"/>
  <c r="C57" i="1"/>
  <c r="G36" i="1"/>
  <c r="E36" i="1"/>
  <c r="D36" i="1"/>
  <c r="C36" i="1"/>
  <c r="G32" i="1"/>
  <c r="E32" i="1"/>
  <c r="D32" i="1"/>
  <c r="C32" i="1"/>
  <c r="C15" i="1" s="1"/>
  <c r="G21" i="1"/>
  <c r="E21" i="1"/>
  <c r="D21" i="1"/>
  <c r="G16" i="1"/>
  <c r="E16" i="1"/>
  <c r="D16" i="1"/>
  <c r="G11" i="1"/>
  <c r="E11" i="1"/>
  <c r="D11" i="1"/>
  <c r="G8" i="1"/>
  <c r="E8" i="1"/>
  <c r="D8" i="1"/>
  <c r="G6" i="1"/>
  <c r="E6" i="1"/>
  <c r="D6" i="1"/>
  <c r="C5" i="1"/>
  <c r="D5" i="1" l="1"/>
  <c r="E15" i="1"/>
  <c r="G15" i="1"/>
  <c r="G5" i="1"/>
  <c r="G216" i="1"/>
  <c r="G262" i="1" s="1"/>
  <c r="G265" i="1" s="1"/>
  <c r="C216" i="1"/>
  <c r="C262" i="1" s="1"/>
  <c r="C265" i="1" s="1"/>
  <c r="E5" i="1"/>
  <c r="D216" i="1"/>
  <c r="D262" i="1" s="1"/>
  <c r="D265" i="1" s="1"/>
  <c r="D15" i="1"/>
  <c r="E216" i="1"/>
  <c r="E262" i="1" s="1"/>
  <c r="E265" i="1" s="1"/>
  <c r="C53" i="1"/>
  <c r="C257" i="1" s="1"/>
  <c r="C260" i="1" s="1"/>
  <c r="D53" i="1" l="1"/>
  <c r="D257" i="1" s="1"/>
  <c r="D260" i="1" s="1"/>
  <c r="D266" i="1" s="1"/>
  <c r="G53" i="1"/>
  <c r="G257" i="1" s="1"/>
  <c r="G260" i="1" s="1"/>
  <c r="G266" i="1" s="1"/>
  <c r="E53" i="1"/>
  <c r="E257" i="1" s="1"/>
  <c r="E260" i="1" s="1"/>
  <c r="E266" i="1" s="1"/>
  <c r="C266" i="1"/>
</calcChain>
</file>

<file path=xl/sharedStrings.xml><?xml version="1.0" encoding="utf-8"?>
<sst xmlns="http://schemas.openxmlformats.org/spreadsheetml/2006/main" count="312" uniqueCount="289">
  <si>
    <t>Príjmy:</t>
  </si>
  <si>
    <t>Účet</t>
  </si>
  <si>
    <t>Názov</t>
  </si>
  <si>
    <t>DAŇOVÉ PRÍJMY</t>
  </si>
  <si>
    <t xml:space="preserve">dane z príjmov, ziskov a kapitálového majetku </t>
  </si>
  <si>
    <t>daň z príjmov FO - DÚ</t>
  </si>
  <si>
    <t>daň z majetku</t>
  </si>
  <si>
    <t>daň z pozemkov</t>
  </si>
  <si>
    <t xml:space="preserve">daň zo stavieb </t>
  </si>
  <si>
    <t>domáce dane na tovary a služby</t>
  </si>
  <si>
    <t>daň za psa</t>
  </si>
  <si>
    <t>daň za užívanie VP</t>
  </si>
  <si>
    <t>za zber, prepravu a znešk.kom.od., predaj odp. nádob</t>
  </si>
  <si>
    <t>NEDAŇOVÉ PRÍJMY</t>
  </si>
  <si>
    <t>príjmy z podnikania a vlastníctva majetku</t>
  </si>
  <si>
    <t>z prenajatých pozemkov</t>
  </si>
  <si>
    <t>z prenajatých strojov,zariadení</t>
  </si>
  <si>
    <t>z prenajatých budov, priestorov</t>
  </si>
  <si>
    <t>administratívne a iné poplatky a platby</t>
  </si>
  <si>
    <t>správne poplatky</t>
  </si>
  <si>
    <t>príspevok na opatr.služba</t>
  </si>
  <si>
    <t>za reklamy</t>
  </si>
  <si>
    <t>poplatky /za služby, cintorínske, zálohy,reklama, MR/</t>
  </si>
  <si>
    <t>výrub stromov</t>
  </si>
  <si>
    <t>za stravné</t>
  </si>
  <si>
    <t>prepravná služba (OS)</t>
  </si>
  <si>
    <t>úroky z domácich úverov, požičiek a vkladov</t>
  </si>
  <si>
    <t>Úroky</t>
  </si>
  <si>
    <t>Z návratných finančných výpomoci</t>
  </si>
  <si>
    <t>iné nedaňové príjmy</t>
  </si>
  <si>
    <t>z výťažkov lotérií a iných hier</t>
  </si>
  <si>
    <t xml:space="preserve">Z preplatkov a RZZP  </t>
  </si>
  <si>
    <t>Z vratiek</t>
  </si>
  <si>
    <t>GRANTY A TRANSFERY</t>
  </si>
  <si>
    <t>Dotácia Úpsvr</t>
  </si>
  <si>
    <t>Obnova interiérového vybavenia knižnice</t>
  </si>
  <si>
    <t>prenes. výkon št. správy obce</t>
  </si>
  <si>
    <t>Sčítanie, volľby</t>
  </si>
  <si>
    <t>Ryb. Deň</t>
  </si>
  <si>
    <t>Ekopolis - Zelené oázy</t>
  </si>
  <si>
    <t>Environmentálny fond - odpad</t>
  </si>
  <si>
    <t>Odídenci UA</t>
  </si>
  <si>
    <t>KultMinor</t>
  </si>
  <si>
    <t>Dotácia COVID</t>
  </si>
  <si>
    <t>Dotácia - inflácia</t>
  </si>
  <si>
    <t>Nadácia ZSE</t>
  </si>
  <si>
    <t>DHZ dotácia</t>
  </si>
  <si>
    <t>Granty z VÚC</t>
  </si>
  <si>
    <t>Spolu príjmy:</t>
  </si>
  <si>
    <t>Kapitálové príjmy:</t>
  </si>
  <si>
    <t>Predaj pozemkov</t>
  </si>
  <si>
    <t xml:space="preserve">POP </t>
  </si>
  <si>
    <t>WIFI pre Teba</t>
  </si>
  <si>
    <t>Spolu KP:</t>
  </si>
  <si>
    <t>Výdavky:</t>
  </si>
  <si>
    <t>01.110</t>
  </si>
  <si>
    <t>Správa obecného úradu</t>
  </si>
  <si>
    <t>01 110 611 000</t>
  </si>
  <si>
    <t>Plat OcÚ</t>
  </si>
  <si>
    <t>Poistné zdravotné</t>
  </si>
  <si>
    <t>Poistné do SP</t>
  </si>
  <si>
    <t>Cestovné náhrady</t>
  </si>
  <si>
    <t>Energie</t>
  </si>
  <si>
    <t>Poštovné</t>
  </si>
  <si>
    <t>Telekomunikačné služby</t>
  </si>
  <si>
    <t>Všeobecný materiál</t>
  </si>
  <si>
    <t>Knihy, časopisy,...</t>
  </si>
  <si>
    <t>PHM</t>
  </si>
  <si>
    <t>Reprezentačné</t>
  </si>
  <si>
    <t>Povinné zmluvné poistenie</t>
  </si>
  <si>
    <t>Údržba výpočtovej techniky</t>
  </si>
  <si>
    <t>Údržba osobn. automobilov</t>
  </si>
  <si>
    <t>Údržba strojov, prístrojov</t>
  </si>
  <si>
    <t>Údržba, rekonštrukcia KD, zariad.</t>
  </si>
  <si>
    <t>Nájom  -  kat.cirkev, ref. cirkev</t>
  </si>
  <si>
    <t>Školenie, kurzy</t>
  </si>
  <si>
    <t>Propagácia, reklama</t>
  </si>
  <si>
    <t>Všeobecné služby</t>
  </si>
  <si>
    <t>Stavebníctvo</t>
  </si>
  <si>
    <t>Špeciálne služby, právne</t>
  </si>
  <si>
    <t>Všeobecné služby - soc. podnik</t>
  </si>
  <si>
    <t>Audítorské</t>
  </si>
  <si>
    <t>Štúdie, posudky</t>
  </si>
  <si>
    <t>Poplatky, odvody, dane, RTVS</t>
  </si>
  <si>
    <t>Stravovanie</t>
  </si>
  <si>
    <t>Poistenie majetku obce</t>
  </si>
  <si>
    <t>Prídel do sociálneho fondu</t>
  </si>
  <si>
    <t>Odmeny poslancom í</t>
  </si>
  <si>
    <t>Vyúčtovanie dotácie</t>
  </si>
  <si>
    <t>Vyúčtovanie Bethlen Alap</t>
  </si>
  <si>
    <t>01.330</t>
  </si>
  <si>
    <t>Matričná činnosť</t>
  </si>
  <si>
    <t>611 000</t>
  </si>
  <si>
    <t>Matrika - plat</t>
  </si>
  <si>
    <t>Matrika - poistné do VZP</t>
  </si>
  <si>
    <t>Matrika - poistné do SP</t>
  </si>
  <si>
    <t>Matrika - cestovné</t>
  </si>
  <si>
    <t>Matrika - tovar</t>
  </si>
  <si>
    <t>01.600</t>
  </si>
  <si>
    <t>Výdavky na voľby, sčítanie</t>
  </si>
  <si>
    <t>01 600 637 037</t>
  </si>
  <si>
    <t>Sčítanie</t>
  </si>
  <si>
    <t xml:space="preserve"> 641 009</t>
  </si>
  <si>
    <t>Voľby prezidenta SR a  do EP</t>
  </si>
  <si>
    <t>01.700</t>
  </si>
  <si>
    <t>Úroky z úveru</t>
  </si>
  <si>
    <t>01 700 651 003</t>
  </si>
  <si>
    <t>úroky z úveru</t>
  </si>
  <si>
    <t>03.200</t>
  </si>
  <si>
    <t>Ochrana pred požiarmi</t>
  </si>
  <si>
    <t>03 200 631 001</t>
  </si>
  <si>
    <t>PO - vodné</t>
  </si>
  <si>
    <t>PO - DPO SR</t>
  </si>
  <si>
    <t>PO - údržba PZ</t>
  </si>
  <si>
    <t>Transfery</t>
  </si>
  <si>
    <t>Transfery občianskym združ.</t>
  </si>
  <si>
    <t>Transfer UA</t>
  </si>
  <si>
    <t>Transfery pre DHZ Sap</t>
  </si>
  <si>
    <t>Transfery pre Csemadok Sap</t>
  </si>
  <si>
    <t>Transfery pre OFC Sap</t>
  </si>
  <si>
    <t>Transfery pre MS SČK Sap</t>
  </si>
  <si>
    <t>Transfery pre MŠ Ňárad</t>
  </si>
  <si>
    <t>Transfer pre ZŠ</t>
  </si>
  <si>
    <t>Členské príspevky ZMOS, ZMOŽO, návratná fin.výpomoc</t>
  </si>
  <si>
    <t>04.120</t>
  </si>
  <si>
    <t>Aktivačná činnosť UPSVaR</t>
  </si>
  <si>
    <t>Odvody do ZP</t>
  </si>
  <si>
    <t>Odvody do SP</t>
  </si>
  <si>
    <t>Pracovné náradie VPP</t>
  </si>
  <si>
    <t>04.510</t>
  </si>
  <si>
    <t>Cestná doprava</t>
  </si>
  <si>
    <t>Údržba ciest, chodníkov</t>
  </si>
  <si>
    <t>Zimná údržba MK</t>
  </si>
  <si>
    <t>05.100</t>
  </si>
  <si>
    <t>Nakladanie s odpadmi</t>
  </si>
  <si>
    <t>Služby za uloženie odpadu</t>
  </si>
  <si>
    <t>Mzdy zberný dvor</t>
  </si>
  <si>
    <t>Za prevádz. Ekodvora</t>
  </si>
  <si>
    <t>Nákup odpadových nádob</t>
  </si>
  <si>
    <t>05.600</t>
  </si>
  <si>
    <t xml:space="preserve">Postrekovanie </t>
  </si>
  <si>
    <t>05600 637 005</t>
  </si>
  <si>
    <t>Postrekovanie komárov</t>
  </si>
  <si>
    <t>06.100</t>
  </si>
  <si>
    <t>Detské ihrisko</t>
  </si>
  <si>
    <t>06100 635 006</t>
  </si>
  <si>
    <t>06.200</t>
  </si>
  <si>
    <t>Verejná zeleň</t>
  </si>
  <si>
    <t>06200 621 000</t>
  </si>
  <si>
    <t>VZ dohody - odvody ZP</t>
  </si>
  <si>
    <t>VZ dohody - odvody do SP</t>
  </si>
  <si>
    <t>VZ - materiál, sadenice</t>
  </si>
  <si>
    <t>634001/633015</t>
  </si>
  <si>
    <t>VZ - PHM</t>
  </si>
  <si>
    <t>Údržba strojov verejnej zelene</t>
  </si>
  <si>
    <t>VZ dohody</t>
  </si>
  <si>
    <t>Kamerový systém</t>
  </si>
  <si>
    <t>Kamerový systém - el.energia</t>
  </si>
  <si>
    <t>Kamerový systém- poistenie+údržba</t>
  </si>
  <si>
    <t>06.400</t>
  </si>
  <si>
    <t>Verejné osvetlenie</t>
  </si>
  <si>
    <t>06 400 632 001</t>
  </si>
  <si>
    <t>VO elektrická energia</t>
  </si>
  <si>
    <t>VO údržba + rozšírenie</t>
  </si>
  <si>
    <t>08.100</t>
  </si>
  <si>
    <t xml:space="preserve">Šport: OFC Sap </t>
  </si>
  <si>
    <t>08 100 625 002</t>
  </si>
  <si>
    <t>Chr.dielňa odvody -Obec</t>
  </si>
  <si>
    <t>Energia</t>
  </si>
  <si>
    <t>OFC Sap voda</t>
  </si>
  <si>
    <t>OFC Sap materiál</t>
  </si>
  <si>
    <t>OFC Sap prepravné</t>
  </si>
  <si>
    <t>OFC Sap údržba</t>
  </si>
  <si>
    <t>OFC Sap dohody</t>
  </si>
  <si>
    <t>Chran.dielňa mzd.náklady Obec</t>
  </si>
  <si>
    <t>Chr.dielňa mzdové náklady Dotácia</t>
  </si>
  <si>
    <t>Chr.dielňa odvody Dotácia</t>
  </si>
  <si>
    <t>08.200</t>
  </si>
  <si>
    <t>Kultúra - kultúrny dom</t>
  </si>
  <si>
    <t>08 200 611 000</t>
  </si>
  <si>
    <t>Chran.dielňa mzd.nákl.</t>
  </si>
  <si>
    <t xml:space="preserve">Chrán.dielňa odvody </t>
  </si>
  <si>
    <t>KD energie</t>
  </si>
  <si>
    <t>KD voda</t>
  </si>
  <si>
    <t>Chrán. Dielňa mzd.náklady Dotácia</t>
  </si>
  <si>
    <t>Chrán.dielňa odvody Dotácia</t>
  </si>
  <si>
    <t>Oslavy sviatkov</t>
  </si>
  <si>
    <t>KD údržba</t>
  </si>
  <si>
    <t>TTSK projekty</t>
  </si>
  <si>
    <t>Rybársky deň + propagácia a rekl.</t>
  </si>
  <si>
    <t xml:space="preserve">Ost. činnosť </t>
  </si>
  <si>
    <t>Knižnica, pošta, kostol</t>
  </si>
  <si>
    <t>Knižnica voda</t>
  </si>
  <si>
    <t>Knižnica dohoda</t>
  </si>
  <si>
    <t>Knižnica - údržba budov</t>
  </si>
  <si>
    <t>Knižnica - knihy</t>
  </si>
  <si>
    <t>08.300</t>
  </si>
  <si>
    <t>Miestny rozhlas</t>
  </si>
  <si>
    <t>Údržba miestneho rozhlasu</t>
  </si>
  <si>
    <t>08.400</t>
  </si>
  <si>
    <t>Náboženské a spoločenské služby - cintorín</t>
  </si>
  <si>
    <t xml:space="preserve"> 08 400 632 001</t>
  </si>
  <si>
    <t>Cintorín - vodné</t>
  </si>
  <si>
    <t>Cintorín - materiál</t>
  </si>
  <si>
    <t>Cintorín - údržba</t>
  </si>
  <si>
    <t>Cintorín - odvoz smeti</t>
  </si>
  <si>
    <t>10.200</t>
  </si>
  <si>
    <t xml:space="preserve">Opatrovateľská služba </t>
  </si>
  <si>
    <t>10 200 637 014</t>
  </si>
  <si>
    <t>Opatrovateľská služba plat</t>
  </si>
  <si>
    <t>OS IAZASI stravovanie, služby</t>
  </si>
  <si>
    <t>Dôchodcovia</t>
  </si>
  <si>
    <t>Dôchodcovia-všeobecný materiál</t>
  </si>
  <si>
    <t>Dôchodcovia-stravné</t>
  </si>
  <si>
    <t xml:space="preserve">Starostlivosť o star. občanov </t>
  </si>
  <si>
    <t>Dôchodcovia prepravné</t>
  </si>
  <si>
    <t>Starostlivosť o star. ob. TTSK</t>
  </si>
  <si>
    <t>TTSK  -obec</t>
  </si>
  <si>
    <t>Finančé dary pre dôchodcov</t>
  </si>
  <si>
    <t>10.700</t>
  </si>
  <si>
    <t>Denný stacionár</t>
  </si>
  <si>
    <t>Denný stacionár - poistenie zodp.</t>
  </si>
  <si>
    <t>Denný stacionár - poistenie budov</t>
  </si>
  <si>
    <t>Denný stacionár - všeobecný m.</t>
  </si>
  <si>
    <t>Denný stacionár - režijné náklady</t>
  </si>
  <si>
    <t>Spolu výdavky:</t>
  </si>
  <si>
    <t>Kapitálové výdavky:</t>
  </si>
  <si>
    <t xml:space="preserve"> 713 003</t>
  </si>
  <si>
    <t xml:space="preserve">WIFI pre Teba  </t>
  </si>
  <si>
    <t>713 003</t>
  </si>
  <si>
    <t>716 000</t>
  </si>
  <si>
    <t>nákup pozemkov</t>
  </si>
  <si>
    <t>717 001</t>
  </si>
  <si>
    <t>Rekonštrukcia budovy a areálu DS</t>
  </si>
  <si>
    <t>713003</t>
  </si>
  <si>
    <t>POP</t>
  </si>
  <si>
    <t>717 002</t>
  </si>
  <si>
    <t>717 003</t>
  </si>
  <si>
    <t>Výstavba inkl. Dets. Ihriska</t>
  </si>
  <si>
    <t>Finančné operácie príjmové:</t>
  </si>
  <si>
    <t>Bilančný prevod</t>
  </si>
  <si>
    <t>krátkodobý kontokor.úver</t>
  </si>
  <si>
    <t>Úver - štát</t>
  </si>
  <si>
    <t>Dlhodobé bankové úvery</t>
  </si>
  <si>
    <t>Spolu:</t>
  </si>
  <si>
    <t>Finančné operácie výdavkové:</t>
  </si>
  <si>
    <t>Splácanie krátkodobého úveru</t>
  </si>
  <si>
    <t xml:space="preserve">Splácanie úveru Prima banka </t>
  </si>
  <si>
    <t>Rekapitulácia príjmov a výdavkov:</t>
  </si>
  <si>
    <t>Bežné príjmy</t>
  </si>
  <si>
    <t>Kapitálové príjmy</t>
  </si>
  <si>
    <t>Príjmové finančné operácie</t>
  </si>
  <si>
    <t>Príjmy celkom:</t>
  </si>
  <si>
    <t>Bežné výdavky</t>
  </si>
  <si>
    <t>Kapitálové výdavky</t>
  </si>
  <si>
    <t>Výdavkové finančné operácie</t>
  </si>
  <si>
    <t>Výdavky celkom:</t>
  </si>
  <si>
    <t>Rozdiel medzi P a V:</t>
  </si>
  <si>
    <t xml:space="preserve">Zvesené dňa:  </t>
  </si>
  <si>
    <t>TKO odvoz a uloženie odpadu</t>
  </si>
  <si>
    <t>Schválený rozpočet  na rok 2024</t>
  </si>
  <si>
    <t>Slovenské elektrárne - dar</t>
  </si>
  <si>
    <t>Návrh rozpočtu  na rok 2026</t>
  </si>
  <si>
    <t>Návrh rozpočtu  na rok 2027</t>
  </si>
  <si>
    <t>Dotácia MF SR - Kult. dom</t>
  </si>
  <si>
    <t>Dotácia na rekonštrukciu KD - interiér</t>
  </si>
  <si>
    <t>Licencie - programy</t>
  </si>
  <si>
    <t>Spoločný úrad - sociálny</t>
  </si>
  <si>
    <t>Materiál /zrkadlo/</t>
  </si>
  <si>
    <t>Ihriskom RODINKA</t>
  </si>
  <si>
    <t>Rekonštrukcia budovy KD</t>
  </si>
  <si>
    <t>717003</t>
  </si>
  <si>
    <t>Rekonštrukcia KD - interiér</t>
  </si>
  <si>
    <t>Návrh rozpočtu  na rok 2025</t>
  </si>
  <si>
    <t>Skutočnosť rok 2023</t>
  </si>
  <si>
    <t>Skutočnosť rok 2022</t>
  </si>
  <si>
    <t xml:space="preserve">nájomné HM </t>
  </si>
  <si>
    <t>Migračná výzva</t>
  </si>
  <si>
    <t xml:space="preserve">Stredoeurópska nadácia </t>
  </si>
  <si>
    <t>MAS Podunajsko</t>
  </si>
  <si>
    <t>Bilančný prevod- ihrisko 2022</t>
  </si>
  <si>
    <t>Územný plán</t>
  </si>
  <si>
    <t>712001</t>
  </si>
  <si>
    <t>Prístrešok k DS</t>
  </si>
  <si>
    <t>Transfery na členské pr.</t>
  </si>
  <si>
    <t>Návrh viacročného rozpočtu obce SAP na rok 2025-2027</t>
  </si>
  <si>
    <r>
      <t>1AC1</t>
    </r>
    <r>
      <rPr>
        <sz val="11"/>
        <rFont val="Arial"/>
        <family val="2"/>
        <charset val="238"/>
      </rPr>
      <t xml:space="preserve">    611 000</t>
    </r>
  </si>
  <si>
    <t>Očakávaná skutočnosť rok 2024</t>
  </si>
  <si>
    <t>Vyvesené dňa: 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</si>
</sst>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_€"/>
    <numFmt numFmtId="165" formatCode="#,##0\ [$€-1];[Red]\-#,##0\ [$€-1]"/>
    <numFmt numFmtId="166" formatCode="#,##0\ [$€-1]"/>
    <numFmt numFmtId="167" formatCode="#,##0&quot; €&quot;"/>
    <numFmt numFmtId="168" formatCode="[$-41B]d/m/yyyy"/>
  </numFmts>
  <fonts count="15" x14ac:knownFonts="1">
    <font>
      <sz val="11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name val="Arial"/>
      <family val="2"/>
      <charset val="238"/>
    </font>
    <font>
      <sz val="14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6" tint="0.39997558519241921"/>
        <bgColor rgb="FFD6DCE5"/>
      </patternFill>
    </fill>
    <fill>
      <patternFill patternType="solid">
        <fgColor theme="6" tint="0.59999389629810485"/>
        <bgColor rgb="FFD6DCE5"/>
      </patternFill>
    </fill>
    <fill>
      <patternFill patternType="solid">
        <fgColor rgb="FFE2F0D9"/>
        <bgColor rgb="FFD6DCE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Border="0"/>
    <xf numFmtId="167" fontId="3" fillId="0" borderId="1"/>
  </cellStyleXfs>
  <cellXfs count="13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/>
    <xf numFmtId="3" fontId="1" fillId="0" borderId="0" xfId="0" applyNumberFormat="1" applyFont="1" applyFill="1" applyBorder="1"/>
    <xf numFmtId="164" fontId="2" fillId="0" borderId="0" xfId="0" applyNumberFormat="1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 applyFill="1"/>
    <xf numFmtId="3" fontId="3" fillId="0" borderId="0" xfId="0" applyNumberFormat="1" applyFont="1"/>
    <xf numFmtId="0" fontId="3" fillId="0" borderId="0" xfId="0" applyFont="1" applyFill="1"/>
    <xf numFmtId="0" fontId="2" fillId="0" borderId="0" xfId="0" applyFont="1" applyFill="1" applyBorder="1" applyAlignment="1">
      <alignment wrapText="1"/>
    </xf>
    <xf numFmtId="0" fontId="0" fillId="0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0" fontId="9" fillId="2" borderId="0" xfId="0" applyFont="1" applyFill="1"/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wrapText="1" shrinkToFit="1"/>
    </xf>
    <xf numFmtId="0" fontId="11" fillId="3" borderId="1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wrapText="1" shrinkToFit="1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 applyAlignment="1">
      <alignment wrapText="1"/>
    </xf>
    <xf numFmtId="164" fontId="5" fillId="0" borderId="1" xfId="0" applyNumberFormat="1" applyFont="1" applyFill="1" applyBorder="1" applyAlignment="1">
      <alignment wrapText="1"/>
    </xf>
    <xf numFmtId="3" fontId="10" fillId="0" borderId="1" xfId="0" applyNumberFormat="1" applyFont="1" applyBorder="1"/>
    <xf numFmtId="0" fontId="10" fillId="0" borderId="1" xfId="0" applyFont="1" applyBorder="1" applyAlignment="1">
      <alignment wrapText="1"/>
    </xf>
    <xf numFmtId="164" fontId="11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right" wrapText="1"/>
    </xf>
    <xf numFmtId="3" fontId="11" fillId="3" borderId="1" xfId="0" applyNumberFormat="1" applyFont="1" applyFill="1" applyBorder="1"/>
    <xf numFmtId="0" fontId="11" fillId="3" borderId="1" xfId="0" applyFont="1" applyFill="1" applyBorder="1" applyAlignment="1">
      <alignment wrapText="1"/>
    </xf>
    <xf numFmtId="164" fontId="11" fillId="3" borderId="1" xfId="0" applyNumberFormat="1" applyFont="1" applyFill="1" applyBorder="1" applyAlignment="1">
      <alignment wrapText="1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wrapText="1"/>
    </xf>
    <xf numFmtId="3" fontId="11" fillId="4" borderId="1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wrapText="1"/>
    </xf>
    <xf numFmtId="164" fontId="11" fillId="4" borderId="1" xfId="0" applyNumberFormat="1" applyFont="1" applyFill="1" applyBorder="1" applyAlignment="1">
      <alignment wrapText="1"/>
    </xf>
    <xf numFmtId="0" fontId="10" fillId="5" borderId="0" xfId="0" applyFont="1" applyFill="1" applyBorder="1"/>
    <xf numFmtId="0" fontId="10" fillId="5" borderId="0" xfId="0" applyFont="1" applyFill="1" applyBorder="1" applyAlignment="1">
      <alignment wrapText="1"/>
    </xf>
    <xf numFmtId="164" fontId="10" fillId="5" borderId="2" xfId="0" applyNumberFormat="1" applyFont="1" applyFill="1" applyBorder="1" applyAlignment="1">
      <alignment wrapText="1"/>
    </xf>
    <xf numFmtId="0" fontId="0" fillId="0" borderId="0" xfId="0" applyFont="1"/>
    <xf numFmtId="164" fontId="5" fillId="0" borderId="1" xfId="0" applyNumberFormat="1" applyFont="1" applyBorder="1" applyAlignment="1">
      <alignment wrapText="1"/>
    </xf>
    <xf numFmtId="0" fontId="5" fillId="0" borderId="1" xfId="0" applyFont="1" applyBorder="1"/>
    <xf numFmtId="164" fontId="5" fillId="0" borderId="3" xfId="0" applyNumberFormat="1" applyFont="1" applyBorder="1" applyAlignment="1">
      <alignment horizontal="right" wrapText="1"/>
    </xf>
    <xf numFmtId="3" fontId="5" fillId="6" borderId="2" xfId="0" applyNumberFormat="1" applyFont="1" applyFill="1" applyBorder="1"/>
    <xf numFmtId="0" fontId="10" fillId="6" borderId="2" xfId="0" applyFont="1" applyFill="1" applyBorder="1" applyAlignment="1">
      <alignment wrapText="1"/>
    </xf>
    <xf numFmtId="0" fontId="10" fillId="0" borderId="4" xfId="0" applyFont="1" applyFill="1" applyBorder="1"/>
    <xf numFmtId="0" fontId="10" fillId="10" borderId="1" xfId="0" applyFont="1" applyFill="1" applyBorder="1" applyAlignment="1">
      <alignment horizontal="center" vertical="center" wrapText="1" shrinkToFit="1"/>
    </xf>
    <xf numFmtId="0" fontId="10" fillId="10" borderId="5" xfId="0" applyFont="1" applyFill="1" applyBorder="1" applyAlignment="1">
      <alignment horizontal="center" vertical="center" wrapText="1" shrinkToFit="1"/>
    </xf>
    <xf numFmtId="0" fontId="10" fillId="7" borderId="1" xfId="0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wrapText="1" shrinkToFit="1"/>
    </xf>
    <xf numFmtId="49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Fill="1" applyBorder="1" applyAlignment="1">
      <alignment vertical="top" wrapText="1"/>
    </xf>
    <xf numFmtId="3" fontId="10" fillId="8" borderId="1" xfId="0" applyNumberFormat="1" applyFont="1" applyFill="1" applyBorder="1" applyAlignment="1">
      <alignment horizontal="right"/>
    </xf>
    <xf numFmtId="0" fontId="10" fillId="8" borderId="1" xfId="0" applyFont="1" applyFill="1" applyBorder="1" applyAlignment="1">
      <alignment wrapText="1"/>
    </xf>
    <xf numFmtId="49" fontId="10" fillId="8" borderId="1" xfId="0" applyNumberFormat="1" applyFont="1" applyFill="1" applyBorder="1" applyAlignment="1">
      <alignment horizontal="right"/>
    </xf>
    <xf numFmtId="3" fontId="10" fillId="8" borderId="1" xfId="0" applyNumberFormat="1" applyFont="1" applyFill="1" applyBorder="1"/>
    <xf numFmtId="49" fontId="10" fillId="3" borderId="1" xfId="0" applyNumberFormat="1" applyFont="1" applyFill="1" applyBorder="1" applyAlignment="1">
      <alignment horizontal="right"/>
    </xf>
    <xf numFmtId="164" fontId="12" fillId="0" borderId="1" xfId="0" applyNumberFormat="1" applyFont="1" applyFill="1" applyBorder="1" applyAlignment="1">
      <alignment wrapText="1"/>
    </xf>
    <xf numFmtId="3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left"/>
    </xf>
    <xf numFmtId="3" fontId="10" fillId="9" borderId="1" xfId="0" applyNumberFormat="1" applyFont="1" applyFill="1" applyBorder="1" applyAlignment="1">
      <alignment horizontal="right"/>
    </xf>
    <xf numFmtId="0" fontId="10" fillId="7" borderId="1" xfId="0" applyFont="1" applyFill="1" applyBorder="1" applyAlignment="1">
      <alignment wrapText="1"/>
    </xf>
    <xf numFmtId="3" fontId="5" fillId="0" borderId="1" xfId="0" applyNumberFormat="1" applyFont="1" applyBorder="1" applyAlignment="1">
      <alignment horizontal="right" vertical="top"/>
    </xf>
    <xf numFmtId="3" fontId="5" fillId="0" borderId="0" xfId="0" applyNumberFormat="1" applyFont="1" applyBorder="1"/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Fill="1" applyBorder="1"/>
    <xf numFmtId="0" fontId="5" fillId="0" borderId="0" xfId="0" applyFont="1"/>
    <xf numFmtId="0" fontId="10" fillId="0" borderId="0" xfId="0" applyFont="1" applyFill="1"/>
    <xf numFmtId="2" fontId="5" fillId="0" borderId="1" xfId="0" applyNumberFormat="1" applyFont="1" applyBorder="1"/>
    <xf numFmtId="49" fontId="5" fillId="0" borderId="1" xfId="0" applyNumberFormat="1" applyFont="1" applyBorder="1" applyAlignment="1">
      <alignment horizontal="right" vertical="top"/>
    </xf>
    <xf numFmtId="49" fontId="5" fillId="6" borderId="0" xfId="0" applyNumberFormat="1" applyFont="1" applyFill="1" applyBorder="1" applyAlignment="1">
      <alignment horizontal="right"/>
    </xf>
    <xf numFmtId="0" fontId="10" fillId="6" borderId="0" xfId="0" applyFont="1" applyFill="1" applyBorder="1" applyAlignment="1">
      <alignment wrapText="1"/>
    </xf>
    <xf numFmtId="164" fontId="10" fillId="5" borderId="0" xfId="0" applyNumberFormat="1" applyFont="1" applyFill="1" applyBorder="1" applyAlignment="1">
      <alignment wrapText="1"/>
    </xf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164" fontId="10" fillId="0" borderId="0" xfId="0" applyNumberFormat="1" applyFont="1" applyFill="1" applyBorder="1" applyAlignment="1">
      <alignment wrapText="1"/>
    </xf>
    <xf numFmtId="0" fontId="5" fillId="0" borderId="0" xfId="0" applyFont="1" applyFill="1"/>
    <xf numFmtId="164" fontId="10" fillId="0" borderId="0" xfId="0" applyNumberFormat="1" applyFont="1" applyFill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4" fontId="5" fillId="0" borderId="1" xfId="1" applyNumberFormat="1" applyFont="1" applyFill="1" applyBorder="1" applyAlignment="1">
      <alignment wrapText="1"/>
    </xf>
    <xf numFmtId="3" fontId="10" fillId="6" borderId="2" xfId="0" applyNumberFormat="1" applyFont="1" applyFill="1" applyBorder="1"/>
    <xf numFmtId="3" fontId="10" fillId="6" borderId="2" xfId="0" applyNumberFormat="1" applyFont="1" applyFill="1" applyBorder="1" applyAlignment="1">
      <alignment wrapText="1"/>
    </xf>
    <xf numFmtId="164" fontId="10" fillId="5" borderId="2" xfId="1" applyNumberFormat="1" applyFont="1" applyFill="1" applyBorder="1" applyAlignment="1">
      <alignment wrapText="1"/>
    </xf>
    <xf numFmtId="0" fontId="10" fillId="0" borderId="0" xfId="0" applyFont="1" applyBorder="1"/>
    <xf numFmtId="165" fontId="10" fillId="0" borderId="0" xfId="0" applyNumberFormat="1" applyFont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165" fontId="5" fillId="0" borderId="0" xfId="0" applyNumberFormat="1" applyFont="1" applyBorder="1" applyAlignment="1">
      <alignment wrapText="1"/>
    </xf>
    <xf numFmtId="166" fontId="10" fillId="0" borderId="4" xfId="0" applyNumberFormat="1" applyFont="1" applyFill="1" applyBorder="1"/>
    <xf numFmtId="165" fontId="10" fillId="0" borderId="6" xfId="0" applyNumberFormat="1" applyFont="1" applyBorder="1" applyAlignment="1">
      <alignment wrapText="1"/>
    </xf>
    <xf numFmtId="166" fontId="10" fillId="10" borderId="1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165" fontId="5" fillId="0" borderId="8" xfId="0" applyNumberFormat="1" applyFont="1" applyBorder="1" applyAlignment="1">
      <alignment wrapText="1"/>
    </xf>
    <xf numFmtId="166" fontId="5" fillId="0" borderId="1" xfId="0" applyNumberFormat="1" applyFont="1" applyFill="1" applyBorder="1"/>
    <xf numFmtId="0" fontId="5" fillId="0" borderId="7" xfId="0" applyFont="1" applyBorder="1" applyAlignment="1"/>
    <xf numFmtId="0" fontId="8" fillId="2" borderId="2" xfId="0" applyFont="1" applyFill="1" applyBorder="1" applyAlignment="1"/>
    <xf numFmtId="165" fontId="5" fillId="2" borderId="2" xfId="0" applyNumberFormat="1" applyFont="1" applyFill="1" applyBorder="1" applyAlignment="1">
      <alignment wrapText="1"/>
    </xf>
    <xf numFmtId="166" fontId="10" fillId="0" borderId="2" xfId="0" applyNumberFormat="1" applyFont="1" applyFill="1" applyBorder="1"/>
    <xf numFmtId="0" fontId="5" fillId="0" borderId="4" xfId="0" applyFont="1" applyBorder="1" applyAlignment="1"/>
    <xf numFmtId="0" fontId="5" fillId="0" borderId="4" xfId="0" applyFont="1" applyBorder="1" applyAlignment="1">
      <alignment wrapText="1"/>
    </xf>
    <xf numFmtId="0" fontId="5" fillId="0" borderId="9" xfId="0" applyFont="1" applyBorder="1" applyAlignment="1"/>
    <xf numFmtId="165" fontId="5" fillId="0" borderId="6" xfId="0" applyNumberFormat="1" applyFont="1" applyBorder="1" applyAlignment="1">
      <alignment wrapText="1"/>
    </xf>
    <xf numFmtId="167" fontId="5" fillId="0" borderId="1" xfId="2" applyFont="1" applyFill="1"/>
    <xf numFmtId="0" fontId="5" fillId="0" borderId="10" xfId="0" applyFont="1" applyBorder="1" applyAlignment="1"/>
    <xf numFmtId="165" fontId="5" fillId="0" borderId="11" xfId="0" applyNumberFormat="1" applyFont="1" applyBorder="1" applyAlignment="1">
      <alignment wrapText="1"/>
    </xf>
    <xf numFmtId="167" fontId="5" fillId="0" borderId="5" xfId="2" applyFont="1" applyFill="1" applyBorder="1"/>
    <xf numFmtId="167" fontId="10" fillId="0" borderId="2" xfId="2" applyFont="1" applyFill="1" applyBorder="1"/>
    <xf numFmtId="0" fontId="5" fillId="0" borderId="0" xfId="0" applyFont="1" applyBorder="1" applyAlignment="1"/>
    <xf numFmtId="166" fontId="13" fillId="0" borderId="0" xfId="0" applyNumberFormat="1" applyFont="1" applyFill="1" applyBorder="1"/>
    <xf numFmtId="168" fontId="5" fillId="0" borderId="0" xfId="0" applyNumberFormat="1" applyFont="1" applyAlignment="1">
      <alignment wrapText="1"/>
    </xf>
    <xf numFmtId="0" fontId="9" fillId="0" borderId="4" xfId="0" applyFont="1" applyBorder="1"/>
    <xf numFmtId="0" fontId="14" fillId="0" borderId="0" xfId="0" applyFont="1" applyAlignment="1">
      <alignment wrapText="1"/>
    </xf>
    <xf numFmtId="3" fontId="10" fillId="0" borderId="0" xfId="0" applyNumberFormat="1" applyFont="1" applyFill="1" applyBorder="1"/>
    <xf numFmtId="0" fontId="10" fillId="0" borderId="0" xfId="0" applyFont="1" applyFill="1" applyBorder="1" applyAlignment="1">
      <alignment wrapText="1"/>
    </xf>
    <xf numFmtId="164" fontId="10" fillId="0" borderId="0" xfId="1" applyNumberFormat="1" applyFont="1" applyFill="1" applyBorder="1" applyAlignment="1">
      <alignment wrapText="1"/>
    </xf>
    <xf numFmtId="0" fontId="0" fillId="0" borderId="0" xfId="0" applyFont="1" applyFill="1"/>
    <xf numFmtId="0" fontId="9" fillId="0" borderId="0" xfId="0" applyFont="1" applyBorder="1"/>
    <xf numFmtId="165" fontId="6" fillId="0" borderId="0" xfId="0" applyNumberFormat="1" applyFont="1" applyBorder="1" applyAlignment="1">
      <alignment wrapText="1"/>
    </xf>
  </cellXfs>
  <cellStyles count="3">
    <cellStyle name="Normálna" xfId="0" builtinId="0"/>
    <cellStyle name="Štýl 2" xfId="1"/>
    <cellStyle name="Štý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1"/>
  <sheetViews>
    <sheetView tabSelected="1" zoomScale="75" zoomScaleNormal="75" workbookViewId="0">
      <selection activeCell="P260" sqref="P260"/>
    </sheetView>
  </sheetViews>
  <sheetFormatPr defaultRowHeight="14.4" x14ac:dyDescent="0.3"/>
  <cols>
    <col min="1" max="1" width="13.44140625" style="9" customWidth="1"/>
    <col min="2" max="2" width="38.6640625" style="10" customWidth="1"/>
    <col min="3" max="3" width="15.5546875" style="13" customWidth="1"/>
    <col min="4" max="5" width="13.44140625" style="13" customWidth="1"/>
    <col min="6" max="6" width="13.109375" style="13" customWidth="1"/>
    <col min="7" max="7" width="12.88671875" style="13" customWidth="1"/>
    <col min="8" max="8" width="13.44140625" style="13" customWidth="1"/>
    <col min="9" max="9" width="13.33203125" style="13" customWidth="1"/>
  </cols>
  <sheetData>
    <row r="1" spans="1:9" ht="31.2" x14ac:dyDescent="0.3">
      <c r="B1" s="21" t="s">
        <v>285</v>
      </c>
    </row>
    <row r="2" spans="1:9" x14ac:dyDescent="0.3">
      <c r="A2" s="18"/>
      <c r="B2" s="19"/>
      <c r="C2" s="20"/>
      <c r="D2" s="20"/>
      <c r="E2" s="20"/>
      <c r="F2" s="20"/>
      <c r="G2" s="20"/>
      <c r="H2" s="20"/>
      <c r="I2" s="20"/>
    </row>
    <row r="3" spans="1:9" ht="17.399999999999999" x14ac:dyDescent="0.3">
      <c r="A3" s="22" t="s">
        <v>0</v>
      </c>
    </row>
    <row r="4" spans="1:9" ht="61.5" customHeight="1" x14ac:dyDescent="0.3">
      <c r="A4" s="23" t="s">
        <v>1</v>
      </c>
      <c r="B4" s="24" t="s">
        <v>2</v>
      </c>
      <c r="C4" s="25" t="s">
        <v>275</v>
      </c>
      <c r="D4" s="25" t="s">
        <v>274</v>
      </c>
      <c r="E4" s="25" t="s">
        <v>260</v>
      </c>
      <c r="F4" s="25" t="s">
        <v>287</v>
      </c>
      <c r="G4" s="25" t="s">
        <v>273</v>
      </c>
      <c r="H4" s="25" t="s">
        <v>262</v>
      </c>
      <c r="I4" s="25" t="s">
        <v>263</v>
      </c>
    </row>
    <row r="5" spans="1:9" x14ac:dyDescent="0.3">
      <c r="A5" s="26">
        <v>100</v>
      </c>
      <c r="B5" s="27" t="s">
        <v>3</v>
      </c>
      <c r="C5" s="28">
        <f t="shared" ref="C5:G5" si="0">C6+C8+C11</f>
        <v>160934</v>
      </c>
      <c r="D5" s="28">
        <f t="shared" si="0"/>
        <v>186508</v>
      </c>
      <c r="E5" s="28">
        <f t="shared" si="0"/>
        <v>212088</v>
      </c>
      <c r="F5" s="28">
        <f t="shared" ref="F5" si="1">F6+F8+F11</f>
        <v>212145</v>
      </c>
      <c r="G5" s="28">
        <f t="shared" si="0"/>
        <v>237072</v>
      </c>
      <c r="H5" s="28">
        <f t="shared" ref="H5:I5" si="2">H6+H8+H11</f>
        <v>237072</v>
      </c>
      <c r="I5" s="28">
        <f t="shared" si="2"/>
        <v>237072</v>
      </c>
    </row>
    <row r="6" spans="1:9" ht="27.6" x14ac:dyDescent="0.3">
      <c r="A6" s="29">
        <v>110</v>
      </c>
      <c r="B6" s="30" t="s">
        <v>4</v>
      </c>
      <c r="C6" s="31">
        <v>120423</v>
      </c>
      <c r="D6" s="31">
        <f t="shared" ref="D6:I6" si="3">D7</f>
        <v>134220</v>
      </c>
      <c r="E6" s="31">
        <f t="shared" si="3"/>
        <v>139598</v>
      </c>
      <c r="F6" s="31">
        <f t="shared" si="3"/>
        <v>139598</v>
      </c>
      <c r="G6" s="31">
        <f t="shared" si="3"/>
        <v>140012</v>
      </c>
      <c r="H6" s="31">
        <f t="shared" si="3"/>
        <v>140012</v>
      </c>
      <c r="I6" s="31">
        <f t="shared" si="3"/>
        <v>140012</v>
      </c>
    </row>
    <row r="7" spans="1:9" x14ac:dyDescent="0.3">
      <c r="A7" s="32">
        <v>111003</v>
      </c>
      <c r="B7" s="33" t="s">
        <v>5</v>
      </c>
      <c r="C7" s="34">
        <v>126053</v>
      </c>
      <c r="D7" s="34">
        <v>134220</v>
      </c>
      <c r="E7" s="34">
        <v>139598</v>
      </c>
      <c r="F7" s="34">
        <v>139598</v>
      </c>
      <c r="G7" s="34">
        <v>140012</v>
      </c>
      <c r="H7" s="34">
        <v>140012</v>
      </c>
      <c r="I7" s="34">
        <v>140012</v>
      </c>
    </row>
    <row r="8" spans="1:9" x14ac:dyDescent="0.3">
      <c r="A8" s="35">
        <v>120</v>
      </c>
      <c r="B8" s="36" t="s">
        <v>6</v>
      </c>
      <c r="C8" s="37">
        <v>22755</v>
      </c>
      <c r="D8" s="37">
        <f t="shared" ref="D8:I8" si="4">D9+D10</f>
        <v>30567</v>
      </c>
      <c r="E8" s="37">
        <f t="shared" si="4"/>
        <v>48100</v>
      </c>
      <c r="F8" s="37">
        <f t="shared" si="4"/>
        <v>48107</v>
      </c>
      <c r="G8" s="37">
        <f t="shared" si="4"/>
        <v>64400</v>
      </c>
      <c r="H8" s="37">
        <f t="shared" si="4"/>
        <v>64400</v>
      </c>
      <c r="I8" s="37">
        <f t="shared" si="4"/>
        <v>64400</v>
      </c>
    </row>
    <row r="9" spans="1:9" x14ac:dyDescent="0.3">
      <c r="A9" s="32">
        <v>121001</v>
      </c>
      <c r="B9" s="33" t="s">
        <v>7</v>
      </c>
      <c r="C9" s="38">
        <v>17688</v>
      </c>
      <c r="D9" s="38">
        <v>22273</v>
      </c>
      <c r="E9" s="38">
        <v>39000</v>
      </c>
      <c r="F9" s="38">
        <v>39000</v>
      </c>
      <c r="G9" s="38">
        <v>55300</v>
      </c>
      <c r="H9" s="38">
        <v>55300</v>
      </c>
      <c r="I9" s="38">
        <v>55300</v>
      </c>
    </row>
    <row r="10" spans="1:9" x14ac:dyDescent="0.3">
      <c r="A10" s="32">
        <v>121002</v>
      </c>
      <c r="B10" s="33" t="s">
        <v>8</v>
      </c>
      <c r="C10" s="34">
        <v>4987</v>
      </c>
      <c r="D10" s="34">
        <v>8294</v>
      </c>
      <c r="E10" s="34">
        <v>9100</v>
      </c>
      <c r="F10" s="34">
        <v>9107</v>
      </c>
      <c r="G10" s="34">
        <v>9100</v>
      </c>
      <c r="H10" s="34">
        <v>9100</v>
      </c>
      <c r="I10" s="34">
        <v>9100</v>
      </c>
    </row>
    <row r="11" spans="1:9" x14ac:dyDescent="0.3">
      <c r="A11" s="35">
        <v>130</v>
      </c>
      <c r="B11" s="36" t="s">
        <v>9</v>
      </c>
      <c r="C11" s="37">
        <v>17756</v>
      </c>
      <c r="D11" s="37">
        <f t="shared" ref="D11:I11" si="5">D12+D13+D14</f>
        <v>21721</v>
      </c>
      <c r="E11" s="37">
        <f t="shared" si="5"/>
        <v>24390</v>
      </c>
      <c r="F11" s="37">
        <f t="shared" si="5"/>
        <v>24440</v>
      </c>
      <c r="G11" s="37">
        <f t="shared" si="5"/>
        <v>32660</v>
      </c>
      <c r="H11" s="37">
        <f t="shared" si="5"/>
        <v>32660</v>
      </c>
      <c r="I11" s="37">
        <f t="shared" si="5"/>
        <v>32660</v>
      </c>
    </row>
    <row r="12" spans="1:9" x14ac:dyDescent="0.3">
      <c r="A12" s="32">
        <v>133001</v>
      </c>
      <c r="B12" s="33" t="s">
        <v>10</v>
      </c>
      <c r="C12" s="34">
        <v>568</v>
      </c>
      <c r="D12" s="34">
        <v>672</v>
      </c>
      <c r="E12" s="34">
        <v>695</v>
      </c>
      <c r="F12" s="34">
        <v>695</v>
      </c>
      <c r="G12" s="34">
        <v>1100</v>
      </c>
      <c r="H12" s="34">
        <v>1100</v>
      </c>
      <c r="I12" s="34">
        <v>1100</v>
      </c>
    </row>
    <row r="13" spans="1:9" x14ac:dyDescent="0.3">
      <c r="A13" s="32">
        <v>133012</v>
      </c>
      <c r="B13" s="33" t="s">
        <v>11</v>
      </c>
      <c r="C13" s="34">
        <v>35</v>
      </c>
      <c r="D13" s="34">
        <v>50</v>
      </c>
      <c r="E13" s="34">
        <v>0</v>
      </c>
      <c r="F13" s="34">
        <v>50</v>
      </c>
      <c r="G13" s="34">
        <v>0</v>
      </c>
      <c r="H13" s="34">
        <v>0</v>
      </c>
      <c r="I13" s="34">
        <v>0</v>
      </c>
    </row>
    <row r="14" spans="1:9" ht="28.2" x14ac:dyDescent="0.3">
      <c r="A14" s="32">
        <v>133013</v>
      </c>
      <c r="B14" s="33" t="s">
        <v>12</v>
      </c>
      <c r="C14" s="34">
        <v>15838</v>
      </c>
      <c r="D14" s="34">
        <v>20999</v>
      </c>
      <c r="E14" s="34">
        <v>23695</v>
      </c>
      <c r="F14" s="34">
        <v>23695</v>
      </c>
      <c r="G14" s="34">
        <v>31560</v>
      </c>
      <c r="H14" s="34">
        <v>31560</v>
      </c>
      <c r="I14" s="34">
        <v>31560</v>
      </c>
    </row>
    <row r="15" spans="1:9" x14ac:dyDescent="0.3">
      <c r="A15" s="39">
        <v>200</v>
      </c>
      <c r="B15" s="40" t="s">
        <v>13</v>
      </c>
      <c r="C15" s="41">
        <f t="shared" ref="C15:I15" si="6">C16+C21+C29+C32</f>
        <v>6461</v>
      </c>
      <c r="D15" s="41">
        <f t="shared" si="6"/>
        <v>9838</v>
      </c>
      <c r="E15" s="41">
        <f t="shared" si="6"/>
        <v>8030</v>
      </c>
      <c r="F15" s="41">
        <f t="shared" si="6"/>
        <v>8030</v>
      </c>
      <c r="G15" s="41">
        <f t="shared" si="6"/>
        <v>8030</v>
      </c>
      <c r="H15" s="41">
        <f t="shared" si="6"/>
        <v>8030</v>
      </c>
      <c r="I15" s="41">
        <f t="shared" si="6"/>
        <v>8030</v>
      </c>
    </row>
    <row r="16" spans="1:9" ht="28.2" x14ac:dyDescent="0.3">
      <c r="A16" s="35">
        <v>210</v>
      </c>
      <c r="B16" s="36" t="s">
        <v>14</v>
      </c>
      <c r="C16" s="37">
        <v>2040</v>
      </c>
      <c r="D16" s="37">
        <f t="shared" ref="D16:I16" si="7">D17+D18+D19+D20</f>
        <v>3041</v>
      </c>
      <c r="E16" s="37">
        <f t="shared" si="7"/>
        <v>2400</v>
      </c>
      <c r="F16" s="37">
        <f t="shared" si="7"/>
        <v>2400</v>
      </c>
      <c r="G16" s="37">
        <f t="shared" si="7"/>
        <v>2400</v>
      </c>
      <c r="H16" s="37">
        <f t="shared" si="7"/>
        <v>2400</v>
      </c>
      <c r="I16" s="37">
        <f t="shared" si="7"/>
        <v>2400</v>
      </c>
    </row>
    <row r="17" spans="1:9" x14ac:dyDescent="0.3">
      <c r="A17" s="32">
        <v>212002</v>
      </c>
      <c r="B17" s="33" t="s">
        <v>15</v>
      </c>
      <c r="C17" s="34">
        <v>210</v>
      </c>
      <c r="D17" s="34"/>
      <c r="E17" s="34">
        <v>100</v>
      </c>
      <c r="F17" s="34">
        <v>100</v>
      </c>
      <c r="G17" s="34">
        <v>100</v>
      </c>
      <c r="H17" s="34">
        <v>100</v>
      </c>
      <c r="I17" s="34">
        <v>100</v>
      </c>
    </row>
    <row r="18" spans="1:9" x14ac:dyDescent="0.3">
      <c r="A18" s="42">
        <v>212002</v>
      </c>
      <c r="B18" s="33" t="s">
        <v>276</v>
      </c>
      <c r="C18" s="34">
        <v>200</v>
      </c>
      <c r="D18" s="34">
        <v>500</v>
      </c>
      <c r="E18" s="34">
        <v>300</v>
      </c>
      <c r="F18" s="34">
        <v>300</v>
      </c>
      <c r="G18" s="34">
        <v>300</v>
      </c>
      <c r="H18" s="34">
        <v>300</v>
      </c>
      <c r="I18" s="34">
        <v>300</v>
      </c>
    </row>
    <row r="19" spans="1:9" x14ac:dyDescent="0.3">
      <c r="A19" s="42">
        <v>212004</v>
      </c>
      <c r="B19" s="33" t="s">
        <v>16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 x14ac:dyDescent="0.3">
      <c r="A20" s="32">
        <v>212003</v>
      </c>
      <c r="B20" s="33" t="s">
        <v>17</v>
      </c>
      <c r="C20" s="34">
        <v>3253</v>
      </c>
      <c r="D20" s="34">
        <v>2541</v>
      </c>
      <c r="E20" s="34">
        <v>2000</v>
      </c>
      <c r="F20" s="34">
        <v>2000</v>
      </c>
      <c r="G20" s="34">
        <v>2000</v>
      </c>
      <c r="H20" s="34">
        <v>2000</v>
      </c>
      <c r="I20" s="34">
        <v>2000</v>
      </c>
    </row>
    <row r="21" spans="1:9" ht="28.2" x14ac:dyDescent="0.3">
      <c r="A21" s="35">
        <v>220</v>
      </c>
      <c r="B21" s="36" t="s">
        <v>18</v>
      </c>
      <c r="C21" s="37">
        <v>4400</v>
      </c>
      <c r="D21" s="37">
        <f t="shared" ref="D21:I21" si="8">D22+D23+D24+D25+D26+D27+D28</f>
        <v>6489</v>
      </c>
      <c r="E21" s="37">
        <f t="shared" si="8"/>
        <v>5600</v>
      </c>
      <c r="F21" s="37">
        <f t="shared" si="8"/>
        <v>5600</v>
      </c>
      <c r="G21" s="37">
        <f t="shared" si="8"/>
        <v>5600</v>
      </c>
      <c r="H21" s="37">
        <f t="shared" si="8"/>
        <v>5600</v>
      </c>
      <c r="I21" s="37">
        <f t="shared" si="8"/>
        <v>5600</v>
      </c>
    </row>
    <row r="22" spans="1:9" x14ac:dyDescent="0.3">
      <c r="A22" s="32">
        <v>221004</v>
      </c>
      <c r="B22" s="33" t="s">
        <v>19</v>
      </c>
      <c r="C22" s="34">
        <v>3109</v>
      </c>
      <c r="D22" s="34">
        <v>2997</v>
      </c>
      <c r="E22" s="34">
        <v>2700</v>
      </c>
      <c r="F22" s="34">
        <v>2700</v>
      </c>
      <c r="G22" s="34">
        <v>2700</v>
      </c>
      <c r="H22" s="34">
        <v>2700</v>
      </c>
      <c r="I22" s="34">
        <v>2700</v>
      </c>
    </row>
    <row r="23" spans="1:9" x14ac:dyDescent="0.3">
      <c r="A23" s="32">
        <v>223001</v>
      </c>
      <c r="B23" s="33" t="s">
        <v>20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 x14ac:dyDescent="0.3">
      <c r="A24" s="42">
        <v>223001</v>
      </c>
      <c r="B24" s="33" t="s">
        <v>21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 ht="28.2" x14ac:dyDescent="0.3">
      <c r="A25" s="32">
        <v>223001</v>
      </c>
      <c r="B25" s="43" t="s">
        <v>22</v>
      </c>
      <c r="C25" s="34">
        <v>1832</v>
      </c>
      <c r="D25" s="34">
        <v>3492</v>
      </c>
      <c r="E25" s="34">
        <v>2900</v>
      </c>
      <c r="F25" s="34">
        <v>2900</v>
      </c>
      <c r="G25" s="34">
        <v>2900</v>
      </c>
      <c r="H25" s="34">
        <v>2900</v>
      </c>
      <c r="I25" s="34">
        <v>2900</v>
      </c>
    </row>
    <row r="26" spans="1:9" x14ac:dyDescent="0.3">
      <c r="A26" s="42">
        <v>223001</v>
      </c>
      <c r="B26" s="33" t="s">
        <v>23</v>
      </c>
      <c r="C26" s="34">
        <v>10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 x14ac:dyDescent="0.3">
      <c r="A27" s="32">
        <v>223003</v>
      </c>
      <c r="B27" s="33" t="s">
        <v>24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 x14ac:dyDescent="0.3">
      <c r="A28" s="32">
        <v>223001</v>
      </c>
      <c r="B28" s="33" t="s">
        <v>25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 ht="28.2" x14ac:dyDescent="0.3">
      <c r="A29" s="35">
        <v>240</v>
      </c>
      <c r="B29" s="36" t="s">
        <v>26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</row>
    <row r="30" spans="1:9" x14ac:dyDescent="0.3">
      <c r="A30" s="32">
        <v>242000</v>
      </c>
      <c r="B30" s="33" t="s">
        <v>27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 x14ac:dyDescent="0.3">
      <c r="A31" s="32">
        <v>245000</v>
      </c>
      <c r="B31" s="33" t="s">
        <v>28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 x14ac:dyDescent="0.3">
      <c r="A32" s="35">
        <v>290</v>
      </c>
      <c r="B32" s="36" t="s">
        <v>29</v>
      </c>
      <c r="C32" s="37">
        <f t="shared" ref="C32:G32" si="9">SUM(C33:C35)</f>
        <v>21</v>
      </c>
      <c r="D32" s="37">
        <f t="shared" si="9"/>
        <v>308</v>
      </c>
      <c r="E32" s="37">
        <f t="shared" si="9"/>
        <v>30</v>
      </c>
      <c r="F32" s="37">
        <f t="shared" ref="F32" si="10">SUM(F33:F35)</f>
        <v>30</v>
      </c>
      <c r="G32" s="37">
        <f t="shared" si="9"/>
        <v>30</v>
      </c>
      <c r="H32" s="37">
        <f t="shared" ref="H32:I32" si="11">SUM(H33:H35)</f>
        <v>30</v>
      </c>
      <c r="I32" s="37">
        <f t="shared" si="11"/>
        <v>30</v>
      </c>
    </row>
    <row r="33" spans="1:9" x14ac:dyDescent="0.3">
      <c r="A33" s="32">
        <v>292008</v>
      </c>
      <c r="B33" s="33" t="s">
        <v>30</v>
      </c>
      <c r="C33" s="34">
        <v>21</v>
      </c>
      <c r="D33" s="34">
        <v>32</v>
      </c>
      <c r="E33" s="34">
        <v>30</v>
      </c>
      <c r="F33" s="34">
        <v>30</v>
      </c>
      <c r="G33" s="34">
        <v>30</v>
      </c>
      <c r="H33" s="34">
        <v>30</v>
      </c>
      <c r="I33" s="34">
        <v>30</v>
      </c>
    </row>
    <row r="34" spans="1:9" x14ac:dyDescent="0.3">
      <c r="A34" s="42">
        <v>292012</v>
      </c>
      <c r="B34" s="33" t="s">
        <v>31</v>
      </c>
      <c r="C34" s="34">
        <v>0</v>
      </c>
      <c r="D34" s="34"/>
      <c r="E34" s="34"/>
      <c r="F34" s="34"/>
      <c r="G34" s="34"/>
      <c r="H34" s="34"/>
      <c r="I34" s="34"/>
    </row>
    <row r="35" spans="1:9" x14ac:dyDescent="0.3">
      <c r="A35" s="42">
        <v>292017</v>
      </c>
      <c r="B35" s="33" t="s">
        <v>32</v>
      </c>
      <c r="C35" s="34">
        <v>0</v>
      </c>
      <c r="D35" s="34">
        <v>276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 x14ac:dyDescent="0.3">
      <c r="A36" s="44">
        <v>300</v>
      </c>
      <c r="B36" s="45" t="s">
        <v>33</v>
      </c>
      <c r="C36" s="46">
        <f t="shared" ref="C36:G36" si="12">SUM(C37:C52)</f>
        <v>26791</v>
      </c>
      <c r="D36" s="46">
        <f t="shared" si="12"/>
        <v>51814</v>
      </c>
      <c r="E36" s="46">
        <f t="shared" si="12"/>
        <v>15064</v>
      </c>
      <c r="F36" s="46">
        <f t="shared" ref="F36" si="13">SUM(F37:F52)</f>
        <v>15064</v>
      </c>
      <c r="G36" s="46">
        <f t="shared" si="12"/>
        <v>8523</v>
      </c>
      <c r="H36" s="46">
        <f t="shared" ref="H36:I36" si="14">SUM(H37:H52)</f>
        <v>8523</v>
      </c>
      <c r="I36" s="46">
        <f t="shared" si="14"/>
        <v>8523</v>
      </c>
    </row>
    <row r="37" spans="1:9" x14ac:dyDescent="0.3">
      <c r="A37" s="32">
        <v>311000</v>
      </c>
      <c r="B37" s="33" t="s">
        <v>34</v>
      </c>
      <c r="C37" s="34">
        <v>2087</v>
      </c>
      <c r="D37" s="34">
        <v>2713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 x14ac:dyDescent="0.3">
      <c r="A38" s="32">
        <v>311000</v>
      </c>
      <c r="B38" s="33" t="s">
        <v>261</v>
      </c>
      <c r="C38" s="34"/>
      <c r="D38" s="34"/>
      <c r="E38" s="34">
        <v>300</v>
      </c>
      <c r="F38" s="34">
        <v>300</v>
      </c>
      <c r="G38" s="34">
        <v>0</v>
      </c>
      <c r="H38" s="34">
        <v>0</v>
      </c>
      <c r="I38" s="34">
        <v>0</v>
      </c>
    </row>
    <row r="39" spans="1:9" x14ac:dyDescent="0.3">
      <c r="A39" s="32">
        <v>311000</v>
      </c>
      <c r="B39" s="33" t="s">
        <v>278</v>
      </c>
      <c r="C39" s="34"/>
      <c r="D39" s="34">
        <v>14260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 x14ac:dyDescent="0.3">
      <c r="A40" s="42">
        <v>312000</v>
      </c>
      <c r="B40" s="33" t="s">
        <v>36</v>
      </c>
      <c r="C40" s="34">
        <v>3525</v>
      </c>
      <c r="D40" s="34">
        <v>3647</v>
      </c>
      <c r="E40" s="34">
        <v>4000</v>
      </c>
      <c r="F40" s="34">
        <v>4000</v>
      </c>
      <c r="G40" s="34">
        <v>4000</v>
      </c>
      <c r="H40" s="34">
        <v>4000</v>
      </c>
      <c r="I40" s="34">
        <v>4000</v>
      </c>
    </row>
    <row r="41" spans="1:9" x14ac:dyDescent="0.3">
      <c r="A41" s="42">
        <v>331001</v>
      </c>
      <c r="B41" s="33" t="s">
        <v>37</v>
      </c>
      <c r="C41" s="34">
        <v>1900</v>
      </c>
      <c r="D41" s="34">
        <v>1078</v>
      </c>
      <c r="E41" s="34">
        <v>2641</v>
      </c>
      <c r="F41" s="34">
        <v>2641</v>
      </c>
      <c r="G41" s="34">
        <v>0</v>
      </c>
      <c r="H41" s="34">
        <v>0</v>
      </c>
      <c r="I41" s="34">
        <v>0</v>
      </c>
    </row>
    <row r="42" spans="1:9" x14ac:dyDescent="0.3">
      <c r="A42" s="42">
        <v>312000</v>
      </c>
      <c r="B42" s="33" t="s">
        <v>38</v>
      </c>
      <c r="C42" s="34">
        <v>600</v>
      </c>
      <c r="D42" s="34">
        <v>2200</v>
      </c>
      <c r="E42" s="34">
        <v>3600</v>
      </c>
      <c r="F42" s="34">
        <v>3600</v>
      </c>
      <c r="G42" s="34"/>
      <c r="H42" s="34"/>
      <c r="I42" s="34"/>
    </row>
    <row r="43" spans="1:9" x14ac:dyDescent="0.3">
      <c r="A43" s="42">
        <v>312000</v>
      </c>
      <c r="B43" s="33" t="s">
        <v>39</v>
      </c>
      <c r="C43" s="34"/>
      <c r="D43" s="34"/>
      <c r="E43" s="34"/>
      <c r="F43" s="34"/>
      <c r="G43" s="34"/>
      <c r="H43" s="34"/>
      <c r="I43" s="34"/>
    </row>
    <row r="44" spans="1:9" x14ac:dyDescent="0.3">
      <c r="A44" s="42">
        <v>312001</v>
      </c>
      <c r="B44" s="33" t="s">
        <v>40</v>
      </c>
      <c r="C44" s="34">
        <v>1115</v>
      </c>
      <c r="D44" s="34">
        <v>1720</v>
      </c>
      <c r="E44" s="34">
        <v>1523</v>
      </c>
      <c r="F44" s="34">
        <v>1523</v>
      </c>
      <c r="G44" s="34">
        <v>1523</v>
      </c>
      <c r="H44" s="34">
        <v>1523</v>
      </c>
      <c r="I44" s="34">
        <v>1523</v>
      </c>
    </row>
    <row r="45" spans="1:9" x14ac:dyDescent="0.3">
      <c r="A45" s="42">
        <v>312001</v>
      </c>
      <c r="B45" s="33" t="s">
        <v>41</v>
      </c>
      <c r="C45" s="34">
        <v>1092</v>
      </c>
      <c r="D45" s="34"/>
      <c r="E45" s="34"/>
      <c r="F45" s="34"/>
      <c r="G45" s="34"/>
      <c r="H45" s="34"/>
      <c r="I45" s="34"/>
    </row>
    <row r="46" spans="1:9" x14ac:dyDescent="0.3">
      <c r="A46" s="42">
        <v>331001</v>
      </c>
      <c r="B46" s="33" t="s">
        <v>42</v>
      </c>
      <c r="C46" s="34">
        <v>8000</v>
      </c>
      <c r="D46" s="34">
        <v>1500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 x14ac:dyDescent="0.3">
      <c r="A47" s="42">
        <v>312001</v>
      </c>
      <c r="B47" s="33" t="s">
        <v>43</v>
      </c>
      <c r="C47" s="34">
        <v>3372</v>
      </c>
      <c r="D47" s="34">
        <v>2904</v>
      </c>
      <c r="E47" s="34"/>
      <c r="F47" s="34"/>
      <c r="G47" s="34"/>
      <c r="H47" s="34"/>
      <c r="I47" s="34"/>
    </row>
    <row r="48" spans="1:9" x14ac:dyDescent="0.3">
      <c r="A48" s="42">
        <v>312001</v>
      </c>
      <c r="B48" s="33" t="s">
        <v>44</v>
      </c>
      <c r="C48" s="34"/>
      <c r="D48" s="34">
        <v>9692</v>
      </c>
      <c r="E48" s="34"/>
      <c r="F48" s="34"/>
      <c r="G48" s="34"/>
      <c r="H48" s="34"/>
      <c r="I48" s="34"/>
    </row>
    <row r="49" spans="1:9" x14ac:dyDescent="0.3">
      <c r="A49" s="42">
        <v>312001</v>
      </c>
      <c r="B49" s="33" t="s">
        <v>45</v>
      </c>
      <c r="C49" s="34">
        <v>1100</v>
      </c>
      <c r="D49" s="34">
        <v>300</v>
      </c>
      <c r="E49" s="34"/>
      <c r="F49" s="34"/>
      <c r="G49" s="34"/>
      <c r="H49" s="34"/>
      <c r="I49" s="34"/>
    </row>
    <row r="50" spans="1:9" x14ac:dyDescent="0.3">
      <c r="A50" s="42">
        <v>331001</v>
      </c>
      <c r="B50" s="33" t="s">
        <v>46</v>
      </c>
      <c r="C50" s="34">
        <v>3000</v>
      </c>
      <c r="D50" s="34">
        <v>3000</v>
      </c>
      <c r="E50" s="34">
        <v>3000</v>
      </c>
      <c r="F50" s="34">
        <v>3000</v>
      </c>
      <c r="G50" s="34">
        <v>3000</v>
      </c>
      <c r="H50" s="34">
        <v>3000</v>
      </c>
      <c r="I50" s="34">
        <v>3000</v>
      </c>
    </row>
    <row r="51" spans="1:9" x14ac:dyDescent="0.3">
      <c r="A51" s="42">
        <v>331001</v>
      </c>
      <c r="B51" s="33" t="s">
        <v>277</v>
      </c>
      <c r="C51" s="34"/>
      <c r="D51" s="34">
        <v>7800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 x14ac:dyDescent="0.3">
      <c r="A52" s="42">
        <v>312008</v>
      </c>
      <c r="B52" s="33" t="s">
        <v>47</v>
      </c>
      <c r="C52" s="34">
        <v>1000</v>
      </c>
      <c r="D52" s="34">
        <v>1000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 x14ac:dyDescent="0.3">
      <c r="A53" s="47"/>
      <c r="B53" s="48" t="s">
        <v>48</v>
      </c>
      <c r="C53" s="49">
        <f t="shared" ref="C53:I53" si="15">C5+C15+C36</f>
        <v>194186</v>
      </c>
      <c r="D53" s="49">
        <f t="shared" si="15"/>
        <v>248160</v>
      </c>
      <c r="E53" s="49">
        <f t="shared" si="15"/>
        <v>235182</v>
      </c>
      <c r="F53" s="49">
        <f t="shared" si="15"/>
        <v>235239</v>
      </c>
      <c r="G53" s="49">
        <f t="shared" si="15"/>
        <v>253625</v>
      </c>
      <c r="H53" s="49">
        <f t="shared" si="15"/>
        <v>253625</v>
      </c>
      <c r="I53" s="49">
        <f t="shared" si="15"/>
        <v>253625</v>
      </c>
    </row>
    <row r="54" spans="1:9" ht="21" x14ac:dyDescent="0.4">
      <c r="A54" s="1"/>
      <c r="B54" s="2"/>
      <c r="C54" s="3"/>
      <c r="D54" s="3"/>
      <c r="E54" s="3"/>
      <c r="F54" s="3"/>
      <c r="G54" s="3"/>
      <c r="H54" s="3"/>
      <c r="I54" s="3"/>
    </row>
    <row r="55" spans="1:9" ht="21" x14ac:dyDescent="0.4">
      <c r="A55" s="1"/>
      <c r="B55" s="2"/>
      <c r="C55" s="3"/>
      <c r="D55" s="3"/>
      <c r="E55" s="3"/>
      <c r="F55" s="3"/>
      <c r="G55" s="3"/>
      <c r="H55" s="3"/>
      <c r="I55" s="3"/>
    </row>
    <row r="56" spans="1:9" ht="21" x14ac:dyDescent="0.4">
      <c r="A56" s="132" t="s">
        <v>49</v>
      </c>
      <c r="B56" s="17"/>
      <c r="C56" s="3"/>
      <c r="D56" s="3"/>
      <c r="E56" s="3"/>
      <c r="F56" s="3"/>
      <c r="G56" s="3"/>
      <c r="H56" s="3"/>
      <c r="I56" s="3"/>
    </row>
    <row r="57" spans="1:9" s="50" customFormat="1" ht="42" x14ac:dyDescent="0.3">
      <c r="A57" s="23" t="s">
        <v>1</v>
      </c>
      <c r="B57" s="24" t="s">
        <v>2</v>
      </c>
      <c r="C57" s="25" t="str">
        <f t="shared" ref="C57:I57" si="16">C4</f>
        <v>Skutočnosť rok 2022</v>
      </c>
      <c r="D57" s="25" t="str">
        <f t="shared" si="16"/>
        <v>Skutočnosť rok 2023</v>
      </c>
      <c r="E57" s="25" t="str">
        <f t="shared" si="16"/>
        <v>Schválený rozpočet  na rok 2024</v>
      </c>
      <c r="F57" s="25" t="str">
        <f t="shared" si="16"/>
        <v>Očakávaná skutočnosť rok 2024</v>
      </c>
      <c r="G57" s="25" t="str">
        <f t="shared" si="16"/>
        <v>Návrh rozpočtu  na rok 2025</v>
      </c>
      <c r="H57" s="25" t="str">
        <f t="shared" si="16"/>
        <v>Návrh rozpočtu  na rok 2026</v>
      </c>
      <c r="I57" s="25" t="str">
        <f t="shared" si="16"/>
        <v>Návrh rozpočtu  na rok 2027</v>
      </c>
    </row>
    <row r="58" spans="1:9" s="50" customFormat="1" x14ac:dyDescent="0.3">
      <c r="A58" s="32">
        <v>233001</v>
      </c>
      <c r="B58" s="33" t="s">
        <v>50</v>
      </c>
      <c r="C58" s="34">
        <v>26274</v>
      </c>
      <c r="D58" s="51">
        <v>8120</v>
      </c>
      <c r="E58" s="52">
        <v>12294</v>
      </c>
      <c r="F58" s="52">
        <v>12294</v>
      </c>
      <c r="G58" s="34">
        <v>17075</v>
      </c>
      <c r="H58" s="34">
        <v>0</v>
      </c>
      <c r="I58" s="34">
        <v>0</v>
      </c>
    </row>
    <row r="59" spans="1:9" s="50" customFormat="1" x14ac:dyDescent="0.3">
      <c r="A59" s="32">
        <v>322002</v>
      </c>
      <c r="B59" s="33" t="s">
        <v>51</v>
      </c>
      <c r="C59" s="34">
        <v>8000</v>
      </c>
      <c r="D59" s="53"/>
      <c r="E59" s="52"/>
      <c r="F59" s="52"/>
      <c r="G59" s="52"/>
      <c r="H59" s="52"/>
      <c r="I59" s="52"/>
    </row>
    <row r="60" spans="1:9" s="50" customFormat="1" x14ac:dyDescent="0.3">
      <c r="A60" s="32">
        <v>322001</v>
      </c>
      <c r="B60" s="33" t="s">
        <v>265</v>
      </c>
      <c r="C60" s="34"/>
      <c r="D60" s="34">
        <v>0</v>
      </c>
      <c r="E60" s="34">
        <v>0</v>
      </c>
      <c r="F60" s="34">
        <v>0</v>
      </c>
      <c r="G60" s="34">
        <v>50000</v>
      </c>
      <c r="H60" s="34">
        <v>0</v>
      </c>
      <c r="I60" s="34">
        <v>0</v>
      </c>
    </row>
    <row r="61" spans="1:9" s="50" customFormat="1" x14ac:dyDescent="0.3">
      <c r="A61" s="32">
        <v>322002</v>
      </c>
      <c r="B61" s="33" t="s">
        <v>264</v>
      </c>
      <c r="C61" s="34"/>
      <c r="D61" s="34"/>
      <c r="E61" s="34">
        <v>6000</v>
      </c>
      <c r="F61" s="34">
        <v>6000</v>
      </c>
      <c r="G61" s="34"/>
      <c r="H61" s="34"/>
      <c r="I61" s="34"/>
    </row>
    <row r="62" spans="1:9" s="50" customFormat="1" x14ac:dyDescent="0.3">
      <c r="A62" s="32">
        <v>322001</v>
      </c>
      <c r="B62" s="33" t="s">
        <v>279</v>
      </c>
      <c r="C62" s="34"/>
      <c r="D62" s="34">
        <v>90968</v>
      </c>
      <c r="E62" s="34"/>
      <c r="F62" s="34"/>
      <c r="G62" s="34"/>
      <c r="H62" s="34"/>
      <c r="I62" s="34"/>
    </row>
    <row r="63" spans="1:9" s="50" customFormat="1" x14ac:dyDescent="0.3">
      <c r="A63" s="32">
        <v>322002</v>
      </c>
      <c r="B63" s="33" t="s">
        <v>52</v>
      </c>
      <c r="C63" s="34">
        <v>14174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</row>
    <row r="64" spans="1:9" s="50" customFormat="1" x14ac:dyDescent="0.3">
      <c r="A64" s="54"/>
      <c r="B64" s="55" t="s">
        <v>53</v>
      </c>
      <c r="C64" s="49">
        <f t="shared" ref="C64:G64" si="17">SUM(C58:C63)</f>
        <v>48448</v>
      </c>
      <c r="D64" s="49">
        <f t="shared" si="17"/>
        <v>99088</v>
      </c>
      <c r="E64" s="49">
        <f t="shared" si="17"/>
        <v>18294</v>
      </c>
      <c r="F64" s="49">
        <f t="shared" ref="F64" si="18">SUM(F58:F63)</f>
        <v>18294</v>
      </c>
      <c r="G64" s="49">
        <f t="shared" si="17"/>
        <v>67075</v>
      </c>
      <c r="H64" s="49">
        <f t="shared" ref="H64:I64" si="19">SUM(H58:H63)</f>
        <v>0</v>
      </c>
      <c r="I64" s="49">
        <f t="shared" si="19"/>
        <v>0</v>
      </c>
    </row>
    <row r="65" spans="1:9" s="15" customFormat="1" ht="21" x14ac:dyDescent="0.4">
      <c r="A65" s="4"/>
      <c r="B65" s="14"/>
      <c r="C65" s="5"/>
      <c r="D65" s="5"/>
      <c r="E65" s="5"/>
      <c r="F65" s="5"/>
      <c r="G65" s="5"/>
      <c r="H65" s="5"/>
      <c r="I65" s="5"/>
    </row>
    <row r="66" spans="1:9" s="15" customFormat="1" ht="21" x14ac:dyDescent="0.4">
      <c r="A66" s="4"/>
      <c r="B66" s="14"/>
      <c r="C66" s="5"/>
      <c r="D66" s="5"/>
      <c r="E66" s="5"/>
      <c r="F66" s="5"/>
      <c r="G66" s="5"/>
      <c r="H66" s="5"/>
      <c r="I66" s="5"/>
    </row>
    <row r="67" spans="1:9" s="50" customFormat="1" ht="17.399999999999999" x14ac:dyDescent="0.3">
      <c r="A67" s="126" t="s">
        <v>54</v>
      </c>
      <c r="B67" s="16"/>
      <c r="C67" s="56"/>
      <c r="D67" s="56"/>
      <c r="E67" s="56"/>
      <c r="F67" s="56"/>
      <c r="G67" s="56"/>
      <c r="H67" s="56"/>
      <c r="I67" s="56"/>
    </row>
    <row r="68" spans="1:9" s="50" customFormat="1" ht="41.4" x14ac:dyDescent="0.3">
      <c r="A68" s="23" t="s">
        <v>1</v>
      </c>
      <c r="B68" s="24" t="s">
        <v>2</v>
      </c>
      <c r="C68" s="57" t="str">
        <f t="shared" ref="C68:I68" si="20">C4</f>
        <v>Skutočnosť rok 2022</v>
      </c>
      <c r="D68" s="58" t="str">
        <f t="shared" si="20"/>
        <v>Skutočnosť rok 2023</v>
      </c>
      <c r="E68" s="58" t="str">
        <f t="shared" si="20"/>
        <v>Schválený rozpočet  na rok 2024</v>
      </c>
      <c r="F68" s="58" t="str">
        <f t="shared" si="20"/>
        <v>Očakávaná skutočnosť rok 2024</v>
      </c>
      <c r="G68" s="58" t="str">
        <f t="shared" si="20"/>
        <v>Návrh rozpočtu  na rok 2025</v>
      </c>
      <c r="H68" s="58" t="str">
        <f t="shared" si="20"/>
        <v>Návrh rozpočtu  na rok 2026</v>
      </c>
      <c r="I68" s="58" t="str">
        <f t="shared" si="20"/>
        <v>Návrh rozpočtu  na rok 2027</v>
      </c>
    </row>
    <row r="69" spans="1:9" s="50" customFormat="1" x14ac:dyDescent="0.3">
      <c r="A69" s="59" t="s">
        <v>55</v>
      </c>
      <c r="B69" s="60" t="s">
        <v>56</v>
      </c>
      <c r="C69" s="61">
        <f t="shared" ref="C69:I69" si="21">SUM(C70:C102)</f>
        <v>123796</v>
      </c>
      <c r="D69" s="61">
        <f t="shared" si="21"/>
        <v>148779.6</v>
      </c>
      <c r="E69" s="61">
        <f t="shared" si="21"/>
        <v>149429</v>
      </c>
      <c r="F69" s="61">
        <f t="shared" si="21"/>
        <v>149429</v>
      </c>
      <c r="G69" s="61">
        <f t="shared" si="21"/>
        <v>171517</v>
      </c>
      <c r="H69" s="61">
        <f t="shared" si="21"/>
        <v>171517</v>
      </c>
      <c r="I69" s="61">
        <f t="shared" si="21"/>
        <v>171517</v>
      </c>
    </row>
    <row r="70" spans="1:9" s="50" customFormat="1" x14ac:dyDescent="0.3">
      <c r="A70" s="62" t="s">
        <v>57</v>
      </c>
      <c r="B70" s="33" t="s">
        <v>58</v>
      </c>
      <c r="C70" s="34">
        <v>55001</v>
      </c>
      <c r="D70" s="34">
        <v>48200</v>
      </c>
      <c r="E70" s="34">
        <v>51000</v>
      </c>
      <c r="F70" s="34">
        <v>51000</v>
      </c>
      <c r="G70" s="34">
        <v>69000</v>
      </c>
      <c r="H70" s="34">
        <v>69000</v>
      </c>
      <c r="I70" s="34">
        <v>69000</v>
      </c>
    </row>
    <row r="71" spans="1:9" s="50" customFormat="1" x14ac:dyDescent="0.3">
      <c r="A71" s="32">
        <v>621000</v>
      </c>
      <c r="B71" s="33" t="s">
        <v>59</v>
      </c>
      <c r="C71" s="34">
        <v>4285</v>
      </c>
      <c r="D71" s="34">
        <v>4706</v>
      </c>
      <c r="E71" s="34">
        <v>5100</v>
      </c>
      <c r="F71" s="34">
        <v>5100</v>
      </c>
      <c r="G71" s="34">
        <v>6900</v>
      </c>
      <c r="H71" s="34">
        <v>6900</v>
      </c>
      <c r="I71" s="34">
        <v>6900</v>
      </c>
    </row>
    <row r="72" spans="1:9" s="50" customFormat="1" x14ac:dyDescent="0.3">
      <c r="A72" s="32">
        <v>625001</v>
      </c>
      <c r="B72" s="33" t="s">
        <v>60</v>
      </c>
      <c r="C72" s="34">
        <v>10344</v>
      </c>
      <c r="D72" s="34">
        <v>11930</v>
      </c>
      <c r="E72" s="34">
        <v>16830</v>
      </c>
      <c r="F72" s="34">
        <v>16830</v>
      </c>
      <c r="G72" s="34">
        <v>17200</v>
      </c>
      <c r="H72" s="34">
        <v>17200</v>
      </c>
      <c r="I72" s="34">
        <v>17200</v>
      </c>
    </row>
    <row r="73" spans="1:9" s="50" customFormat="1" x14ac:dyDescent="0.3">
      <c r="A73" s="32">
        <v>631001</v>
      </c>
      <c r="B73" s="33" t="s">
        <v>61</v>
      </c>
      <c r="C73" s="34">
        <v>4741</v>
      </c>
      <c r="D73" s="34">
        <v>31.6</v>
      </c>
      <c r="E73" s="34">
        <v>164</v>
      </c>
      <c r="F73" s="34">
        <v>164</v>
      </c>
      <c r="G73" s="34">
        <v>0</v>
      </c>
      <c r="H73" s="34">
        <v>0</v>
      </c>
      <c r="I73" s="34">
        <v>0</v>
      </c>
    </row>
    <row r="74" spans="1:9" s="50" customFormat="1" x14ac:dyDescent="0.3">
      <c r="A74" s="32">
        <v>632001</v>
      </c>
      <c r="B74" s="33" t="s">
        <v>62</v>
      </c>
      <c r="C74" s="34">
        <v>2603</v>
      </c>
      <c r="D74" s="34">
        <v>3990</v>
      </c>
      <c r="E74" s="34">
        <v>4300</v>
      </c>
      <c r="F74" s="34">
        <v>4300</v>
      </c>
      <c r="G74" s="34">
        <v>4300</v>
      </c>
      <c r="H74" s="34">
        <v>4300</v>
      </c>
      <c r="I74" s="34">
        <v>4300</v>
      </c>
    </row>
    <row r="75" spans="1:9" s="50" customFormat="1" x14ac:dyDescent="0.3">
      <c r="A75" s="32">
        <v>632003</v>
      </c>
      <c r="B75" s="33" t="s">
        <v>63</v>
      </c>
      <c r="C75" s="34">
        <v>788</v>
      </c>
      <c r="D75" s="34">
        <v>795</v>
      </c>
      <c r="E75" s="34">
        <v>600</v>
      </c>
      <c r="F75" s="34">
        <v>600</v>
      </c>
      <c r="G75" s="34">
        <v>600</v>
      </c>
      <c r="H75" s="34">
        <v>600</v>
      </c>
      <c r="I75" s="34">
        <v>600</v>
      </c>
    </row>
    <row r="76" spans="1:9" s="50" customFormat="1" x14ac:dyDescent="0.3">
      <c r="A76" s="32">
        <v>632003</v>
      </c>
      <c r="B76" s="33" t="s">
        <v>64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</row>
    <row r="77" spans="1:9" s="50" customFormat="1" x14ac:dyDescent="0.3">
      <c r="A77" s="32">
        <v>633006</v>
      </c>
      <c r="B77" s="33" t="s">
        <v>65</v>
      </c>
      <c r="C77" s="34">
        <v>854</v>
      </c>
      <c r="D77" s="34">
        <v>16691</v>
      </c>
      <c r="E77" s="34">
        <v>100</v>
      </c>
      <c r="F77" s="34">
        <v>100</v>
      </c>
      <c r="G77" s="34">
        <v>500</v>
      </c>
      <c r="H77" s="34">
        <v>500</v>
      </c>
      <c r="I77" s="34">
        <v>500</v>
      </c>
    </row>
    <row r="78" spans="1:9" s="50" customFormat="1" x14ac:dyDescent="0.3">
      <c r="A78" s="32">
        <v>633009</v>
      </c>
      <c r="B78" s="33" t="s">
        <v>66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</row>
    <row r="79" spans="1:9" s="50" customFormat="1" x14ac:dyDescent="0.3">
      <c r="A79" s="32">
        <v>633015</v>
      </c>
      <c r="B79" s="33" t="s">
        <v>67</v>
      </c>
      <c r="C79" s="34"/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</row>
    <row r="80" spans="1:9" s="50" customFormat="1" x14ac:dyDescent="0.3">
      <c r="A80" s="32">
        <v>633016</v>
      </c>
      <c r="B80" s="33" t="s">
        <v>68</v>
      </c>
      <c r="C80" s="34">
        <v>106</v>
      </c>
      <c r="D80" s="34">
        <v>776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</row>
    <row r="81" spans="1:9" s="50" customFormat="1" x14ac:dyDescent="0.3">
      <c r="A81" s="32">
        <v>633018</v>
      </c>
      <c r="B81" s="33" t="s">
        <v>266</v>
      </c>
      <c r="C81" s="34"/>
      <c r="D81" s="34"/>
      <c r="E81" s="34">
        <v>503</v>
      </c>
      <c r="F81" s="34">
        <v>503</v>
      </c>
      <c r="G81" s="34">
        <v>2000</v>
      </c>
      <c r="H81" s="34">
        <v>2000</v>
      </c>
      <c r="I81" s="34">
        <v>2000</v>
      </c>
    </row>
    <row r="82" spans="1:9" s="50" customFormat="1" x14ac:dyDescent="0.3">
      <c r="A82" s="32">
        <v>634003</v>
      </c>
      <c r="B82" s="33" t="s">
        <v>69</v>
      </c>
      <c r="C82" s="34">
        <v>191</v>
      </c>
      <c r="D82" s="34">
        <v>203</v>
      </c>
      <c r="E82" s="34">
        <v>660</v>
      </c>
      <c r="F82" s="34">
        <v>660</v>
      </c>
      <c r="G82" s="34">
        <v>660</v>
      </c>
      <c r="H82" s="34">
        <v>660</v>
      </c>
      <c r="I82" s="34">
        <v>660</v>
      </c>
    </row>
    <row r="83" spans="1:9" s="50" customFormat="1" x14ac:dyDescent="0.3">
      <c r="A83" s="32">
        <v>635002</v>
      </c>
      <c r="B83" s="33" t="s">
        <v>70</v>
      </c>
      <c r="C83" s="34">
        <v>0</v>
      </c>
      <c r="D83" s="34">
        <v>100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</row>
    <row r="84" spans="1:9" s="50" customFormat="1" x14ac:dyDescent="0.3">
      <c r="A84" s="32">
        <v>635004</v>
      </c>
      <c r="B84" s="33" t="s">
        <v>71</v>
      </c>
      <c r="C84" s="34">
        <v>494</v>
      </c>
      <c r="D84" s="34">
        <v>173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</row>
    <row r="85" spans="1:9" s="50" customFormat="1" x14ac:dyDescent="0.3">
      <c r="A85" s="32">
        <v>635002</v>
      </c>
      <c r="B85" s="33" t="s">
        <v>72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</row>
    <row r="86" spans="1:9" s="50" customFormat="1" x14ac:dyDescent="0.3">
      <c r="A86" s="63">
        <v>635006</v>
      </c>
      <c r="B86" s="64" t="s">
        <v>73</v>
      </c>
      <c r="C86" s="34">
        <v>522</v>
      </c>
      <c r="D86" s="34">
        <v>20</v>
      </c>
      <c r="E86" s="34">
        <v>100</v>
      </c>
      <c r="F86" s="34">
        <v>100</v>
      </c>
      <c r="G86" s="34">
        <v>100</v>
      </c>
      <c r="H86" s="34">
        <v>100</v>
      </c>
      <c r="I86" s="34">
        <v>100</v>
      </c>
    </row>
    <row r="87" spans="1:9" s="50" customFormat="1" x14ac:dyDescent="0.3">
      <c r="A87" s="32">
        <v>636001</v>
      </c>
      <c r="B87" s="33" t="s">
        <v>74</v>
      </c>
      <c r="C87" s="65">
        <v>52</v>
      </c>
      <c r="D87" s="65">
        <v>52</v>
      </c>
      <c r="E87" s="65">
        <v>52</v>
      </c>
      <c r="F87" s="65">
        <v>52</v>
      </c>
      <c r="G87" s="65">
        <v>52</v>
      </c>
      <c r="H87" s="65">
        <v>52</v>
      </c>
      <c r="I87" s="65">
        <v>52</v>
      </c>
    </row>
    <row r="88" spans="1:9" s="50" customFormat="1" x14ac:dyDescent="0.3">
      <c r="A88" s="32">
        <v>637001</v>
      </c>
      <c r="B88" s="33" t="s">
        <v>75</v>
      </c>
      <c r="C88" s="34">
        <v>162</v>
      </c>
      <c r="D88" s="34">
        <v>40</v>
      </c>
      <c r="E88" s="34">
        <v>350</v>
      </c>
      <c r="F88" s="34">
        <v>350</v>
      </c>
      <c r="G88" s="34">
        <v>500</v>
      </c>
      <c r="H88" s="34">
        <v>500</v>
      </c>
      <c r="I88" s="34">
        <v>500</v>
      </c>
    </row>
    <row r="89" spans="1:9" s="50" customFormat="1" x14ac:dyDescent="0.3">
      <c r="A89" s="32">
        <v>637003</v>
      </c>
      <c r="B89" s="33" t="s">
        <v>76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</row>
    <row r="90" spans="1:9" s="50" customFormat="1" x14ac:dyDescent="0.3">
      <c r="A90" s="32">
        <v>637004</v>
      </c>
      <c r="B90" s="33" t="s">
        <v>77</v>
      </c>
      <c r="C90" s="34">
        <v>2498</v>
      </c>
      <c r="D90" s="34">
        <v>8236</v>
      </c>
      <c r="E90" s="34">
        <v>2700</v>
      </c>
      <c r="F90" s="34">
        <v>2700</v>
      </c>
      <c r="G90" s="34">
        <v>2700</v>
      </c>
      <c r="H90" s="34">
        <v>2700</v>
      </c>
      <c r="I90" s="34">
        <v>2700</v>
      </c>
    </row>
    <row r="91" spans="1:9" s="50" customFormat="1" x14ac:dyDescent="0.3">
      <c r="A91" s="32">
        <v>637004</v>
      </c>
      <c r="B91" s="33" t="s">
        <v>78</v>
      </c>
      <c r="C91" s="34">
        <v>2880</v>
      </c>
      <c r="D91" s="34">
        <v>2880</v>
      </c>
      <c r="E91" s="34">
        <v>2880</v>
      </c>
      <c r="F91" s="34">
        <v>2880</v>
      </c>
      <c r="G91" s="34">
        <v>2880</v>
      </c>
      <c r="H91" s="34">
        <v>2880</v>
      </c>
      <c r="I91" s="34">
        <v>2880</v>
      </c>
    </row>
    <row r="92" spans="1:9" s="50" customFormat="1" x14ac:dyDescent="0.3">
      <c r="A92" s="32">
        <v>637005</v>
      </c>
      <c r="B92" s="33" t="s">
        <v>79</v>
      </c>
      <c r="C92" s="34">
        <v>800</v>
      </c>
      <c r="D92" s="34">
        <v>2883</v>
      </c>
      <c r="E92" s="34">
        <v>2000</v>
      </c>
      <c r="F92" s="34">
        <v>2000</v>
      </c>
      <c r="G92" s="34">
        <v>2000</v>
      </c>
      <c r="H92" s="34">
        <v>2000</v>
      </c>
      <c r="I92" s="34">
        <v>2000</v>
      </c>
    </row>
    <row r="93" spans="1:9" s="50" customFormat="1" x14ac:dyDescent="0.3">
      <c r="A93" s="32">
        <v>637004</v>
      </c>
      <c r="B93" s="33" t="s">
        <v>80</v>
      </c>
      <c r="C93" s="34">
        <v>30225</v>
      </c>
      <c r="D93" s="34">
        <v>39669</v>
      </c>
      <c r="E93" s="34">
        <v>55000</v>
      </c>
      <c r="F93" s="34">
        <v>55000</v>
      </c>
      <c r="G93" s="34">
        <v>55000</v>
      </c>
      <c r="H93" s="34">
        <v>55000</v>
      </c>
      <c r="I93" s="34">
        <v>55000</v>
      </c>
    </row>
    <row r="94" spans="1:9" s="50" customFormat="1" x14ac:dyDescent="0.3">
      <c r="A94" s="32">
        <v>637005</v>
      </c>
      <c r="B94" s="33" t="s">
        <v>81</v>
      </c>
      <c r="C94" s="34">
        <v>1300</v>
      </c>
      <c r="D94" s="34">
        <v>800</v>
      </c>
      <c r="E94" s="34">
        <v>800</v>
      </c>
      <c r="F94" s="34">
        <v>800</v>
      </c>
      <c r="G94" s="34">
        <v>800</v>
      </c>
      <c r="H94" s="34">
        <v>800</v>
      </c>
      <c r="I94" s="34">
        <v>800</v>
      </c>
    </row>
    <row r="95" spans="1:9" s="50" customFormat="1" x14ac:dyDescent="0.3">
      <c r="A95" s="32">
        <v>637011</v>
      </c>
      <c r="B95" s="33" t="s">
        <v>82</v>
      </c>
      <c r="C95" s="34">
        <v>1000</v>
      </c>
      <c r="D95" s="34">
        <v>0</v>
      </c>
      <c r="E95" s="34">
        <v>1000</v>
      </c>
      <c r="F95" s="34">
        <v>1000</v>
      </c>
      <c r="G95" s="34">
        <v>1000</v>
      </c>
      <c r="H95" s="34">
        <v>1000</v>
      </c>
      <c r="I95" s="34">
        <v>1000</v>
      </c>
    </row>
    <row r="96" spans="1:9" s="50" customFormat="1" x14ac:dyDescent="0.3">
      <c r="A96" s="32">
        <v>637012</v>
      </c>
      <c r="B96" s="33" t="s">
        <v>83</v>
      </c>
      <c r="C96" s="34">
        <v>1127</v>
      </c>
      <c r="D96" s="34">
        <v>1515</v>
      </c>
      <c r="E96" s="34">
        <v>1000</v>
      </c>
      <c r="F96" s="34">
        <v>1000</v>
      </c>
      <c r="G96" s="34">
        <v>1000</v>
      </c>
      <c r="H96" s="34">
        <v>1000</v>
      </c>
      <c r="I96" s="34">
        <v>1000</v>
      </c>
    </row>
    <row r="97" spans="1:9" s="50" customFormat="1" x14ac:dyDescent="0.3">
      <c r="A97" s="32">
        <v>637014</v>
      </c>
      <c r="B97" s="33" t="s">
        <v>84</v>
      </c>
      <c r="C97" s="34">
        <v>0</v>
      </c>
      <c r="D97" s="34">
        <v>0</v>
      </c>
      <c r="E97" s="34">
        <v>780</v>
      </c>
      <c r="F97" s="34">
        <v>780</v>
      </c>
      <c r="G97" s="34">
        <v>780</v>
      </c>
      <c r="H97" s="34">
        <v>780</v>
      </c>
      <c r="I97" s="34">
        <v>780</v>
      </c>
    </row>
    <row r="98" spans="1:9" s="50" customFormat="1" x14ac:dyDescent="0.3">
      <c r="A98" s="32">
        <v>637015</v>
      </c>
      <c r="B98" s="33" t="s">
        <v>85</v>
      </c>
      <c r="C98" s="34">
        <v>1336</v>
      </c>
      <c r="D98" s="34">
        <v>1309</v>
      </c>
      <c r="E98" s="34">
        <v>500</v>
      </c>
      <c r="F98" s="34">
        <v>500</v>
      </c>
      <c r="G98" s="34">
        <v>500</v>
      </c>
      <c r="H98" s="34">
        <v>500</v>
      </c>
      <c r="I98" s="34">
        <v>500</v>
      </c>
    </row>
    <row r="99" spans="1:9" s="50" customFormat="1" x14ac:dyDescent="0.3">
      <c r="A99" s="32">
        <v>637016</v>
      </c>
      <c r="B99" s="33" t="s">
        <v>86</v>
      </c>
      <c r="C99" s="34">
        <v>331</v>
      </c>
      <c r="D99" s="34">
        <v>424</v>
      </c>
      <c r="E99" s="34">
        <v>510</v>
      </c>
      <c r="F99" s="34">
        <v>510</v>
      </c>
      <c r="G99" s="34">
        <v>510</v>
      </c>
      <c r="H99" s="34">
        <v>510</v>
      </c>
      <c r="I99" s="34">
        <v>510</v>
      </c>
    </row>
    <row r="100" spans="1:9" s="50" customFormat="1" x14ac:dyDescent="0.3">
      <c r="A100" s="32">
        <v>637026</v>
      </c>
      <c r="B100" s="33" t="s">
        <v>87</v>
      </c>
      <c r="C100" s="34">
        <v>1543</v>
      </c>
      <c r="D100" s="34">
        <v>462</v>
      </c>
      <c r="E100" s="34">
        <v>1200</v>
      </c>
      <c r="F100" s="34">
        <v>1200</v>
      </c>
      <c r="G100" s="34">
        <v>1200</v>
      </c>
      <c r="H100" s="34">
        <v>1200</v>
      </c>
      <c r="I100" s="34">
        <v>1200</v>
      </c>
    </row>
    <row r="101" spans="1:9" s="50" customFormat="1" x14ac:dyDescent="0.3">
      <c r="A101" s="32">
        <v>641006</v>
      </c>
      <c r="B101" s="33" t="s">
        <v>267</v>
      </c>
      <c r="C101" s="34">
        <v>613</v>
      </c>
      <c r="D101" s="34">
        <v>647</v>
      </c>
      <c r="E101" s="34">
        <v>800</v>
      </c>
      <c r="F101" s="34">
        <v>800</v>
      </c>
      <c r="G101" s="34">
        <v>835</v>
      </c>
      <c r="H101" s="34">
        <v>835</v>
      </c>
      <c r="I101" s="34">
        <v>835</v>
      </c>
    </row>
    <row r="102" spans="1:9" s="50" customFormat="1" x14ac:dyDescent="0.3">
      <c r="A102" s="32">
        <v>642001</v>
      </c>
      <c r="B102" s="33" t="s">
        <v>284</v>
      </c>
      <c r="C102" s="34">
        <v>0</v>
      </c>
      <c r="D102" s="34">
        <v>2247</v>
      </c>
      <c r="E102" s="34">
        <v>500</v>
      </c>
      <c r="F102" s="34">
        <v>500</v>
      </c>
      <c r="G102" s="34">
        <v>500</v>
      </c>
      <c r="H102" s="34">
        <v>500</v>
      </c>
      <c r="I102" s="34">
        <v>500</v>
      </c>
    </row>
    <row r="103" spans="1:9" s="50" customFormat="1" x14ac:dyDescent="0.3">
      <c r="A103" s="66" t="s">
        <v>55</v>
      </c>
      <c r="B103" s="67" t="s">
        <v>88</v>
      </c>
      <c r="C103" s="41">
        <f t="shared" ref="C103:I103" si="22">SUM(C104:C104)</f>
        <v>0</v>
      </c>
      <c r="D103" s="41">
        <f t="shared" si="22"/>
        <v>0</v>
      </c>
      <c r="E103" s="41">
        <f t="shared" si="22"/>
        <v>0</v>
      </c>
      <c r="F103" s="41">
        <f t="shared" si="22"/>
        <v>0</v>
      </c>
      <c r="G103" s="41">
        <f t="shared" si="22"/>
        <v>0</v>
      </c>
      <c r="H103" s="41">
        <f t="shared" si="22"/>
        <v>0</v>
      </c>
      <c r="I103" s="41">
        <f t="shared" si="22"/>
        <v>0</v>
      </c>
    </row>
    <row r="104" spans="1:9" s="50" customFormat="1" x14ac:dyDescent="0.3">
      <c r="A104" s="42">
        <v>632002</v>
      </c>
      <c r="B104" s="33" t="s">
        <v>89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</row>
    <row r="105" spans="1:9" s="50" customFormat="1" x14ac:dyDescent="0.3">
      <c r="A105" s="66" t="s">
        <v>90</v>
      </c>
      <c r="B105" s="67" t="s">
        <v>91</v>
      </c>
      <c r="C105" s="41">
        <f t="shared" ref="C105:G105" si="23">SUM(C106:C110)</f>
        <v>2500</v>
      </c>
      <c r="D105" s="41">
        <f t="shared" si="23"/>
        <v>1711</v>
      </c>
      <c r="E105" s="41">
        <f t="shared" si="23"/>
        <v>2500</v>
      </c>
      <c r="F105" s="41">
        <f t="shared" ref="F105" si="24">SUM(F106:F110)</f>
        <v>2500</v>
      </c>
      <c r="G105" s="41">
        <f t="shared" si="23"/>
        <v>2500</v>
      </c>
      <c r="H105" s="41">
        <f t="shared" ref="H105:I105" si="25">SUM(H106:H110)</f>
        <v>2500</v>
      </c>
      <c r="I105" s="41">
        <f t="shared" si="25"/>
        <v>2500</v>
      </c>
    </row>
    <row r="106" spans="1:9" s="50" customFormat="1" x14ac:dyDescent="0.3">
      <c r="A106" s="62" t="s">
        <v>92</v>
      </c>
      <c r="B106" s="33" t="s">
        <v>93</v>
      </c>
      <c r="C106" s="34">
        <v>2085</v>
      </c>
      <c r="D106" s="34">
        <v>1150</v>
      </c>
      <c r="E106" s="34">
        <v>1150</v>
      </c>
      <c r="F106" s="34">
        <v>1150</v>
      </c>
      <c r="G106" s="34">
        <v>1150</v>
      </c>
      <c r="H106" s="34">
        <v>1150</v>
      </c>
      <c r="I106" s="34">
        <v>1150</v>
      </c>
    </row>
    <row r="107" spans="1:9" s="50" customFormat="1" x14ac:dyDescent="0.3">
      <c r="A107" s="32">
        <v>621000</v>
      </c>
      <c r="B107" s="33" t="s">
        <v>94</v>
      </c>
      <c r="C107" s="34">
        <v>115</v>
      </c>
      <c r="D107" s="34">
        <v>115</v>
      </c>
      <c r="E107" s="34">
        <v>115</v>
      </c>
      <c r="F107" s="34">
        <v>115</v>
      </c>
      <c r="G107" s="34">
        <v>115</v>
      </c>
      <c r="H107" s="34">
        <v>115</v>
      </c>
      <c r="I107" s="34">
        <v>115</v>
      </c>
    </row>
    <row r="108" spans="1:9" s="50" customFormat="1" x14ac:dyDescent="0.3">
      <c r="A108" s="32">
        <v>625001</v>
      </c>
      <c r="B108" s="33" t="s">
        <v>95</v>
      </c>
      <c r="C108" s="34">
        <v>300</v>
      </c>
      <c r="D108" s="34">
        <v>300</v>
      </c>
      <c r="E108" s="34">
        <v>300</v>
      </c>
      <c r="F108" s="34">
        <v>300</v>
      </c>
      <c r="G108" s="34">
        <v>300</v>
      </c>
      <c r="H108" s="34">
        <v>300</v>
      </c>
      <c r="I108" s="34">
        <v>300</v>
      </c>
    </row>
    <row r="109" spans="1:9" s="50" customFormat="1" x14ac:dyDescent="0.3">
      <c r="A109" s="32">
        <v>631001</v>
      </c>
      <c r="B109" s="33" t="s">
        <v>96</v>
      </c>
      <c r="C109" s="34">
        <v>0</v>
      </c>
      <c r="D109" s="34"/>
      <c r="E109" s="34">
        <v>25</v>
      </c>
      <c r="F109" s="34">
        <v>25</v>
      </c>
      <c r="G109" s="34">
        <v>25</v>
      </c>
      <c r="H109" s="34">
        <v>25</v>
      </c>
      <c r="I109" s="34">
        <v>25</v>
      </c>
    </row>
    <row r="110" spans="1:9" s="50" customFormat="1" x14ac:dyDescent="0.3">
      <c r="A110" s="32">
        <v>633006</v>
      </c>
      <c r="B110" s="33" t="s">
        <v>97</v>
      </c>
      <c r="C110" s="34">
        <v>0</v>
      </c>
      <c r="D110" s="34">
        <v>146</v>
      </c>
      <c r="E110" s="34">
        <v>910</v>
      </c>
      <c r="F110" s="34">
        <v>910</v>
      </c>
      <c r="G110" s="34">
        <v>910</v>
      </c>
      <c r="H110" s="34">
        <v>910</v>
      </c>
      <c r="I110" s="34">
        <v>910</v>
      </c>
    </row>
    <row r="111" spans="1:9" s="50" customFormat="1" x14ac:dyDescent="0.3">
      <c r="A111" s="66" t="s">
        <v>98</v>
      </c>
      <c r="B111" s="67" t="s">
        <v>99</v>
      </c>
      <c r="C111" s="41">
        <f t="shared" ref="C111:G111" si="26">SUM(C112:C113)</f>
        <v>1573</v>
      </c>
      <c r="D111" s="41">
        <f t="shared" si="26"/>
        <v>1672</v>
      </c>
      <c r="E111" s="41">
        <f t="shared" si="26"/>
        <v>2641</v>
      </c>
      <c r="F111" s="41">
        <f t="shared" ref="F111" si="27">SUM(F112:F113)</f>
        <v>2641</v>
      </c>
      <c r="G111" s="41">
        <f t="shared" si="26"/>
        <v>0</v>
      </c>
      <c r="H111" s="41">
        <f t="shared" ref="H111:I111" si="28">SUM(H112:H113)</f>
        <v>0</v>
      </c>
      <c r="I111" s="41">
        <f t="shared" si="28"/>
        <v>0</v>
      </c>
    </row>
    <row r="112" spans="1:9" s="50" customFormat="1" x14ac:dyDescent="0.3">
      <c r="A112" s="62" t="s">
        <v>100</v>
      </c>
      <c r="B112" s="33" t="s">
        <v>101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</row>
    <row r="113" spans="1:9" s="50" customFormat="1" x14ac:dyDescent="0.3">
      <c r="A113" s="62" t="s">
        <v>102</v>
      </c>
      <c r="B113" s="33" t="s">
        <v>103</v>
      </c>
      <c r="C113" s="34">
        <v>1573</v>
      </c>
      <c r="D113" s="34">
        <v>1672</v>
      </c>
      <c r="E113" s="34">
        <v>2641</v>
      </c>
      <c r="F113" s="34">
        <v>2641</v>
      </c>
      <c r="G113" s="34">
        <v>0</v>
      </c>
      <c r="H113" s="34">
        <v>0</v>
      </c>
      <c r="I113" s="34">
        <v>0</v>
      </c>
    </row>
    <row r="114" spans="1:9" s="50" customFormat="1" x14ac:dyDescent="0.3">
      <c r="A114" s="68" t="s">
        <v>104</v>
      </c>
      <c r="B114" s="67" t="s">
        <v>105</v>
      </c>
      <c r="C114" s="41">
        <v>244</v>
      </c>
      <c r="D114" s="41">
        <f t="shared" ref="D114:I114" si="29">SUM(D115)</f>
        <v>1715</v>
      </c>
      <c r="E114" s="41">
        <f t="shared" si="29"/>
        <v>3600</v>
      </c>
      <c r="F114" s="41">
        <f t="shared" si="29"/>
        <v>3600</v>
      </c>
      <c r="G114" s="41">
        <f t="shared" si="29"/>
        <v>4000</v>
      </c>
      <c r="H114" s="41">
        <f t="shared" si="29"/>
        <v>4000</v>
      </c>
      <c r="I114" s="41">
        <f t="shared" si="29"/>
        <v>4000</v>
      </c>
    </row>
    <row r="115" spans="1:9" s="50" customFormat="1" x14ac:dyDescent="0.3">
      <c r="A115" s="62" t="s">
        <v>106</v>
      </c>
      <c r="B115" s="33" t="s">
        <v>107</v>
      </c>
      <c r="C115" s="34">
        <f>C114</f>
        <v>244</v>
      </c>
      <c r="D115" s="34">
        <v>1715</v>
      </c>
      <c r="E115" s="34">
        <v>3600</v>
      </c>
      <c r="F115" s="34">
        <v>3600</v>
      </c>
      <c r="G115" s="34">
        <v>4000</v>
      </c>
      <c r="H115" s="34">
        <v>4000</v>
      </c>
      <c r="I115" s="34">
        <v>4000</v>
      </c>
    </row>
    <row r="116" spans="1:9" s="50" customFormat="1" x14ac:dyDescent="0.3">
      <c r="A116" s="68" t="s">
        <v>108</v>
      </c>
      <c r="B116" s="67" t="s">
        <v>109</v>
      </c>
      <c r="C116" s="41">
        <f t="shared" ref="C116:G116" si="30">SUM(C117:C120)</f>
        <v>4282</v>
      </c>
      <c r="D116" s="41">
        <f t="shared" si="30"/>
        <v>5104.74</v>
      </c>
      <c r="E116" s="41">
        <f t="shared" si="30"/>
        <v>4060</v>
      </c>
      <c r="F116" s="41">
        <f t="shared" ref="F116" si="31">SUM(F117:F120)</f>
        <v>4060</v>
      </c>
      <c r="G116" s="41">
        <f t="shared" si="30"/>
        <v>4060</v>
      </c>
      <c r="H116" s="41">
        <f t="shared" ref="H116:I116" si="32">SUM(H117:H120)</f>
        <v>4060</v>
      </c>
      <c r="I116" s="41">
        <f t="shared" si="32"/>
        <v>4060</v>
      </c>
    </row>
    <row r="117" spans="1:9" s="50" customFormat="1" x14ac:dyDescent="0.3">
      <c r="A117" s="62" t="s">
        <v>110</v>
      </c>
      <c r="B117" s="33" t="s">
        <v>62</v>
      </c>
      <c r="C117" s="34">
        <v>583</v>
      </c>
      <c r="D117" s="34">
        <v>857.74</v>
      </c>
      <c r="E117" s="34">
        <v>300</v>
      </c>
      <c r="F117" s="34">
        <v>300</v>
      </c>
      <c r="G117" s="34">
        <v>300</v>
      </c>
      <c r="H117" s="34">
        <v>300</v>
      </c>
      <c r="I117" s="34">
        <v>300</v>
      </c>
    </row>
    <row r="118" spans="1:9" s="50" customFormat="1" x14ac:dyDescent="0.3">
      <c r="A118" s="32">
        <v>632002</v>
      </c>
      <c r="B118" s="33" t="s">
        <v>111</v>
      </c>
      <c r="C118" s="34">
        <v>266</v>
      </c>
      <c r="D118" s="34">
        <v>858</v>
      </c>
      <c r="E118" s="34">
        <v>60</v>
      </c>
      <c r="F118" s="34">
        <v>60</v>
      </c>
      <c r="G118" s="34">
        <v>60</v>
      </c>
      <c r="H118" s="34">
        <v>60</v>
      </c>
      <c r="I118" s="34">
        <v>60</v>
      </c>
    </row>
    <row r="119" spans="1:9" s="50" customFormat="1" x14ac:dyDescent="0.3">
      <c r="A119" s="42">
        <v>633007</v>
      </c>
      <c r="B119" s="33" t="s">
        <v>112</v>
      </c>
      <c r="C119" s="34">
        <v>3433</v>
      </c>
      <c r="D119" s="34">
        <v>3224</v>
      </c>
      <c r="E119" s="34">
        <v>3700</v>
      </c>
      <c r="F119" s="34">
        <v>3700</v>
      </c>
      <c r="G119" s="34">
        <v>3700</v>
      </c>
      <c r="H119" s="34">
        <v>3700</v>
      </c>
      <c r="I119" s="34">
        <v>3700</v>
      </c>
    </row>
    <row r="120" spans="1:9" s="50" customFormat="1" x14ac:dyDescent="0.3">
      <c r="A120" s="32">
        <v>635006</v>
      </c>
      <c r="B120" s="33" t="s">
        <v>113</v>
      </c>
      <c r="C120" s="34">
        <v>0</v>
      </c>
      <c r="D120" s="34">
        <v>165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</row>
    <row r="121" spans="1:9" s="50" customFormat="1" x14ac:dyDescent="0.3">
      <c r="A121" s="69">
        <v>642</v>
      </c>
      <c r="B121" s="67" t="s">
        <v>114</v>
      </c>
      <c r="C121" s="41">
        <f t="shared" ref="C121:G121" si="33">SUM(C122:C130)</f>
        <v>16974</v>
      </c>
      <c r="D121" s="41">
        <f t="shared" si="33"/>
        <v>9363</v>
      </c>
      <c r="E121" s="41">
        <f t="shared" si="33"/>
        <v>9750</v>
      </c>
      <c r="F121" s="41">
        <f t="shared" ref="F121" si="34">SUM(F122:F130)</f>
        <v>9750</v>
      </c>
      <c r="G121" s="41">
        <f t="shared" si="33"/>
        <v>9250</v>
      </c>
      <c r="H121" s="41">
        <f t="shared" ref="H121:I121" si="35">SUM(H122:H130)</f>
        <v>9250</v>
      </c>
      <c r="I121" s="41">
        <f t="shared" si="35"/>
        <v>9250</v>
      </c>
    </row>
    <row r="122" spans="1:9" s="50" customFormat="1" x14ac:dyDescent="0.3">
      <c r="A122" s="35"/>
      <c r="B122" s="33" t="s">
        <v>115</v>
      </c>
      <c r="C122" s="34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</row>
    <row r="123" spans="1:9" s="50" customFormat="1" x14ac:dyDescent="0.3">
      <c r="A123" s="35"/>
      <c r="B123" s="33" t="s">
        <v>116</v>
      </c>
      <c r="C123" s="34">
        <v>1272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</row>
    <row r="124" spans="1:9" s="50" customFormat="1" x14ac:dyDescent="0.3">
      <c r="A124" s="35"/>
      <c r="B124" s="33" t="s">
        <v>117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</row>
    <row r="125" spans="1:9" s="50" customFormat="1" x14ac:dyDescent="0.3">
      <c r="A125" s="35"/>
      <c r="B125" s="33" t="s">
        <v>118</v>
      </c>
      <c r="C125" s="34">
        <v>50</v>
      </c>
      <c r="D125" s="34">
        <v>120</v>
      </c>
      <c r="E125" s="34">
        <v>500</v>
      </c>
      <c r="F125" s="34">
        <v>500</v>
      </c>
      <c r="G125" s="34">
        <v>0</v>
      </c>
      <c r="H125" s="34">
        <v>0</v>
      </c>
      <c r="I125" s="34">
        <v>0</v>
      </c>
    </row>
    <row r="126" spans="1:9" s="50" customFormat="1" x14ac:dyDescent="0.3">
      <c r="A126" s="35"/>
      <c r="B126" s="33" t="s">
        <v>119</v>
      </c>
      <c r="C126" s="34">
        <v>14120</v>
      </c>
      <c r="D126" s="34">
        <v>8393</v>
      </c>
      <c r="E126" s="34">
        <v>8000</v>
      </c>
      <c r="F126" s="34">
        <v>8000</v>
      </c>
      <c r="G126" s="34">
        <v>8000</v>
      </c>
      <c r="H126" s="34">
        <v>8000</v>
      </c>
      <c r="I126" s="34">
        <v>8000</v>
      </c>
    </row>
    <row r="127" spans="1:9" s="50" customFormat="1" x14ac:dyDescent="0.3">
      <c r="A127" s="35"/>
      <c r="B127" s="33" t="s">
        <v>120</v>
      </c>
      <c r="C127" s="34">
        <v>564</v>
      </c>
      <c r="D127" s="34">
        <v>500</v>
      </c>
      <c r="E127" s="34">
        <v>500</v>
      </c>
      <c r="F127" s="34">
        <v>500</v>
      </c>
      <c r="G127" s="34">
        <v>500</v>
      </c>
      <c r="H127" s="34">
        <v>500</v>
      </c>
      <c r="I127" s="34">
        <v>500</v>
      </c>
    </row>
    <row r="128" spans="1:9" s="50" customFormat="1" x14ac:dyDescent="0.3">
      <c r="A128" s="35"/>
      <c r="B128" s="33" t="s">
        <v>121</v>
      </c>
      <c r="C128" s="34">
        <v>42</v>
      </c>
      <c r="D128" s="34">
        <v>50</v>
      </c>
      <c r="E128" s="34">
        <v>50</v>
      </c>
      <c r="F128" s="34">
        <v>50</v>
      </c>
      <c r="G128" s="34">
        <v>50</v>
      </c>
      <c r="H128" s="34">
        <v>50</v>
      </c>
      <c r="I128" s="34">
        <v>50</v>
      </c>
    </row>
    <row r="129" spans="1:9" s="50" customFormat="1" x14ac:dyDescent="0.3">
      <c r="A129" s="35"/>
      <c r="B129" s="33" t="s">
        <v>122</v>
      </c>
      <c r="C129" s="34">
        <v>300</v>
      </c>
      <c r="D129" s="34">
        <v>300</v>
      </c>
      <c r="E129" s="34">
        <v>300</v>
      </c>
      <c r="F129" s="34">
        <v>300</v>
      </c>
      <c r="G129" s="34">
        <v>300</v>
      </c>
      <c r="H129" s="34">
        <v>300</v>
      </c>
      <c r="I129" s="34">
        <v>300</v>
      </c>
    </row>
    <row r="130" spans="1:9" s="50" customFormat="1" ht="27.6" x14ac:dyDescent="0.3">
      <c r="A130" s="35"/>
      <c r="B130" s="64" t="s">
        <v>123</v>
      </c>
      <c r="C130" s="34">
        <v>626</v>
      </c>
      <c r="D130" s="34">
        <v>0</v>
      </c>
      <c r="E130" s="34">
        <v>400</v>
      </c>
      <c r="F130" s="34">
        <v>400</v>
      </c>
      <c r="G130" s="34">
        <v>400</v>
      </c>
      <c r="H130" s="34">
        <v>400</v>
      </c>
      <c r="I130" s="34">
        <v>400</v>
      </c>
    </row>
    <row r="131" spans="1:9" s="50" customFormat="1" x14ac:dyDescent="0.3">
      <c r="A131" s="66" t="s">
        <v>124</v>
      </c>
      <c r="B131" s="67" t="s">
        <v>125</v>
      </c>
      <c r="C131" s="41">
        <f t="shared" ref="C131:G131" si="36">SUM(C132:C134)</f>
        <v>1883</v>
      </c>
      <c r="D131" s="41">
        <f t="shared" si="36"/>
        <v>1965</v>
      </c>
      <c r="E131" s="41">
        <f t="shared" si="36"/>
        <v>0</v>
      </c>
      <c r="F131" s="41">
        <f t="shared" ref="F131" si="37">SUM(F132:F134)</f>
        <v>0</v>
      </c>
      <c r="G131" s="41">
        <f t="shared" si="36"/>
        <v>0</v>
      </c>
      <c r="H131" s="41">
        <f t="shared" ref="H131:I131" si="38">SUM(H132:H134)</f>
        <v>0</v>
      </c>
      <c r="I131" s="41">
        <f t="shared" si="38"/>
        <v>0</v>
      </c>
    </row>
    <row r="132" spans="1:9" s="50" customFormat="1" x14ac:dyDescent="0.3">
      <c r="A132" s="32">
        <v>621000</v>
      </c>
      <c r="B132" s="33" t="s">
        <v>126</v>
      </c>
      <c r="C132" s="34">
        <v>0</v>
      </c>
      <c r="D132" s="34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</row>
    <row r="133" spans="1:9" s="50" customFormat="1" x14ac:dyDescent="0.3">
      <c r="A133" s="32">
        <v>625000</v>
      </c>
      <c r="B133" s="33" t="s">
        <v>127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</row>
    <row r="134" spans="1:9" s="50" customFormat="1" x14ac:dyDescent="0.3">
      <c r="A134" s="32">
        <v>633006</v>
      </c>
      <c r="B134" s="33" t="s">
        <v>128</v>
      </c>
      <c r="C134" s="34">
        <v>1883</v>
      </c>
      <c r="D134" s="34">
        <v>1965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</row>
    <row r="135" spans="1:9" s="50" customFormat="1" x14ac:dyDescent="0.3">
      <c r="A135" s="66" t="s">
        <v>129</v>
      </c>
      <c r="B135" s="67" t="s">
        <v>130</v>
      </c>
      <c r="C135" s="41">
        <f t="shared" ref="C135:G135" si="39">SUM(C136:C138)</f>
        <v>160</v>
      </c>
      <c r="D135" s="41">
        <f t="shared" si="39"/>
        <v>352</v>
      </c>
      <c r="E135" s="41">
        <f t="shared" si="39"/>
        <v>1036</v>
      </c>
      <c r="F135" s="41">
        <f t="shared" ref="F135" si="40">SUM(F136:F138)</f>
        <v>1036</v>
      </c>
      <c r="G135" s="41">
        <f t="shared" si="39"/>
        <v>750</v>
      </c>
      <c r="H135" s="41">
        <f t="shared" ref="H135:I135" si="41">SUM(H136:H138)</f>
        <v>750</v>
      </c>
      <c r="I135" s="41">
        <f t="shared" si="41"/>
        <v>750</v>
      </c>
    </row>
    <row r="136" spans="1:9" s="50" customFormat="1" x14ac:dyDescent="0.3">
      <c r="A136" s="42">
        <v>633006</v>
      </c>
      <c r="B136" s="33" t="s">
        <v>268</v>
      </c>
      <c r="C136" s="34">
        <v>0</v>
      </c>
      <c r="D136" s="34">
        <v>352</v>
      </c>
      <c r="E136" s="34">
        <v>286</v>
      </c>
      <c r="F136" s="34">
        <v>286</v>
      </c>
      <c r="G136" s="34">
        <v>0</v>
      </c>
      <c r="H136" s="34">
        <v>0</v>
      </c>
      <c r="I136" s="34">
        <v>0</v>
      </c>
    </row>
    <row r="137" spans="1:9" s="50" customFormat="1" x14ac:dyDescent="0.3">
      <c r="A137" s="42">
        <v>635006</v>
      </c>
      <c r="B137" s="33" t="s">
        <v>131</v>
      </c>
      <c r="C137" s="34">
        <v>0</v>
      </c>
      <c r="D137" s="34">
        <v>0</v>
      </c>
      <c r="E137" s="34">
        <v>550</v>
      </c>
      <c r="F137" s="34">
        <v>550</v>
      </c>
      <c r="G137" s="34">
        <v>550</v>
      </c>
      <c r="H137" s="34">
        <v>550</v>
      </c>
      <c r="I137" s="34">
        <v>550</v>
      </c>
    </row>
    <row r="138" spans="1:9" s="50" customFormat="1" x14ac:dyDescent="0.3">
      <c r="A138" s="42">
        <v>635006</v>
      </c>
      <c r="B138" s="33" t="s">
        <v>132</v>
      </c>
      <c r="C138" s="34">
        <v>160</v>
      </c>
      <c r="D138" s="34">
        <v>0</v>
      </c>
      <c r="E138" s="34">
        <v>200</v>
      </c>
      <c r="F138" s="34">
        <v>200</v>
      </c>
      <c r="G138" s="34">
        <v>200</v>
      </c>
      <c r="H138" s="34">
        <v>200</v>
      </c>
      <c r="I138" s="34">
        <v>200</v>
      </c>
    </row>
    <row r="139" spans="1:9" s="50" customFormat="1" x14ac:dyDescent="0.3">
      <c r="A139" s="70" t="s">
        <v>133</v>
      </c>
      <c r="B139" s="67" t="s">
        <v>134</v>
      </c>
      <c r="C139" s="41">
        <f t="shared" ref="C139:G139" si="42">SUM(C140:C144)</f>
        <v>21363</v>
      </c>
      <c r="D139" s="41">
        <f t="shared" si="42"/>
        <v>25808</v>
      </c>
      <c r="E139" s="41">
        <f t="shared" si="42"/>
        <v>24400</v>
      </c>
      <c r="F139" s="41">
        <f t="shared" ref="F139" si="43">SUM(F140:F144)</f>
        <v>24400</v>
      </c>
      <c r="G139" s="41">
        <f t="shared" si="42"/>
        <v>31560</v>
      </c>
      <c r="H139" s="41">
        <f t="shared" ref="H139:I139" si="44">SUM(H140:H144)</f>
        <v>31560</v>
      </c>
      <c r="I139" s="41">
        <f t="shared" si="44"/>
        <v>31560</v>
      </c>
    </row>
    <row r="140" spans="1:9" s="50" customFormat="1" x14ac:dyDescent="0.3">
      <c r="A140" s="32">
        <v>637004</v>
      </c>
      <c r="B140" s="33" t="s">
        <v>135</v>
      </c>
      <c r="C140" s="34">
        <v>0</v>
      </c>
      <c r="D140" s="71"/>
      <c r="E140" s="71"/>
      <c r="F140" s="71"/>
      <c r="G140" s="71"/>
      <c r="H140" s="71"/>
      <c r="I140" s="71"/>
    </row>
    <row r="141" spans="1:9" s="50" customFormat="1" x14ac:dyDescent="0.3">
      <c r="A141" s="32">
        <v>611000</v>
      </c>
      <c r="B141" s="33" t="s">
        <v>136</v>
      </c>
      <c r="C141" s="34"/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</row>
    <row r="142" spans="1:9" s="50" customFormat="1" x14ac:dyDescent="0.3">
      <c r="A142" s="32">
        <v>637004</v>
      </c>
      <c r="B142" s="43" t="s">
        <v>259</v>
      </c>
      <c r="C142" s="34">
        <v>17028</v>
      </c>
      <c r="D142" s="34">
        <v>21234</v>
      </c>
      <c r="E142" s="34">
        <v>20900</v>
      </c>
      <c r="F142" s="34">
        <v>20900</v>
      </c>
      <c r="G142" s="34">
        <v>31560</v>
      </c>
      <c r="H142" s="34">
        <v>31560</v>
      </c>
      <c r="I142" s="34">
        <v>31560</v>
      </c>
    </row>
    <row r="143" spans="1:9" s="50" customFormat="1" x14ac:dyDescent="0.3">
      <c r="A143" s="32">
        <v>642001</v>
      </c>
      <c r="B143" s="33" t="s">
        <v>137</v>
      </c>
      <c r="C143" s="34">
        <v>3322</v>
      </c>
      <c r="D143" s="34">
        <v>3933</v>
      </c>
      <c r="E143" s="34">
        <v>3500</v>
      </c>
      <c r="F143" s="34">
        <v>3500</v>
      </c>
      <c r="G143" s="34">
        <v>0</v>
      </c>
      <c r="H143" s="34">
        <v>0</v>
      </c>
      <c r="I143" s="34">
        <v>0</v>
      </c>
    </row>
    <row r="144" spans="1:9" s="50" customFormat="1" x14ac:dyDescent="0.3">
      <c r="A144" s="32">
        <v>633004</v>
      </c>
      <c r="B144" s="33" t="s">
        <v>138</v>
      </c>
      <c r="C144" s="34">
        <v>1013</v>
      </c>
      <c r="D144" s="34">
        <v>641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</row>
    <row r="145" spans="1:9" s="50" customFormat="1" x14ac:dyDescent="0.3">
      <c r="A145" s="72" t="s">
        <v>139</v>
      </c>
      <c r="B145" s="67" t="s">
        <v>140</v>
      </c>
      <c r="C145" s="41">
        <f t="shared" ref="C145:I145" si="45">C146</f>
        <v>0</v>
      </c>
      <c r="D145" s="41">
        <f t="shared" si="45"/>
        <v>140</v>
      </c>
      <c r="E145" s="41">
        <f t="shared" si="45"/>
        <v>0</v>
      </c>
      <c r="F145" s="41">
        <f t="shared" si="45"/>
        <v>0</v>
      </c>
      <c r="G145" s="41">
        <f t="shared" si="45"/>
        <v>0</v>
      </c>
      <c r="H145" s="41">
        <f t="shared" si="45"/>
        <v>0</v>
      </c>
      <c r="I145" s="41">
        <f t="shared" si="45"/>
        <v>0</v>
      </c>
    </row>
    <row r="146" spans="1:9" s="50" customFormat="1" x14ac:dyDescent="0.3">
      <c r="A146" s="62" t="s">
        <v>141</v>
      </c>
      <c r="B146" s="33" t="s">
        <v>142</v>
      </c>
      <c r="C146" s="34">
        <v>0</v>
      </c>
      <c r="D146" s="34">
        <v>140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</row>
    <row r="147" spans="1:9" s="50" customFormat="1" x14ac:dyDescent="0.3">
      <c r="A147" s="68" t="s">
        <v>143</v>
      </c>
      <c r="B147" s="67" t="s">
        <v>144</v>
      </c>
      <c r="C147" s="41">
        <f t="shared" ref="C147:I147" si="46">C148</f>
        <v>0</v>
      </c>
      <c r="D147" s="41">
        <f t="shared" si="46"/>
        <v>24</v>
      </c>
      <c r="E147" s="41">
        <f t="shared" si="46"/>
        <v>0</v>
      </c>
      <c r="F147" s="41">
        <f t="shared" si="46"/>
        <v>0</v>
      </c>
      <c r="G147" s="41">
        <f t="shared" si="46"/>
        <v>0</v>
      </c>
      <c r="H147" s="41">
        <f t="shared" si="46"/>
        <v>0</v>
      </c>
      <c r="I147" s="41">
        <f t="shared" si="46"/>
        <v>0</v>
      </c>
    </row>
    <row r="148" spans="1:9" s="50" customFormat="1" x14ac:dyDescent="0.3">
      <c r="A148" s="62" t="s">
        <v>145</v>
      </c>
      <c r="B148" s="33" t="s">
        <v>144</v>
      </c>
      <c r="C148" s="34">
        <v>0</v>
      </c>
      <c r="D148" s="34">
        <v>24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</row>
    <row r="149" spans="1:9" s="50" customFormat="1" x14ac:dyDescent="0.3">
      <c r="A149" s="70" t="s">
        <v>146</v>
      </c>
      <c r="B149" s="67" t="s">
        <v>147</v>
      </c>
      <c r="C149" s="41">
        <f t="shared" ref="C149:G149" si="47">SUM(C150:C155)</f>
        <v>0</v>
      </c>
      <c r="D149" s="41">
        <f t="shared" si="47"/>
        <v>0</v>
      </c>
      <c r="E149" s="41">
        <f t="shared" si="47"/>
        <v>0</v>
      </c>
      <c r="F149" s="41">
        <f t="shared" ref="F149" si="48">SUM(F150:F155)</f>
        <v>0</v>
      </c>
      <c r="G149" s="41">
        <f t="shared" si="47"/>
        <v>0</v>
      </c>
      <c r="H149" s="41">
        <f t="shared" ref="H149:I149" si="49">SUM(H150:H155)</f>
        <v>0</v>
      </c>
      <c r="I149" s="41">
        <f t="shared" si="49"/>
        <v>0</v>
      </c>
    </row>
    <row r="150" spans="1:9" s="50" customFormat="1" x14ac:dyDescent="0.3">
      <c r="A150" s="62" t="s">
        <v>148</v>
      </c>
      <c r="B150" s="33" t="s">
        <v>149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</row>
    <row r="151" spans="1:9" s="50" customFormat="1" x14ac:dyDescent="0.3">
      <c r="A151" s="32">
        <v>625000</v>
      </c>
      <c r="B151" s="33" t="s">
        <v>150</v>
      </c>
      <c r="C151" s="34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</row>
    <row r="152" spans="1:9" s="50" customFormat="1" x14ac:dyDescent="0.3">
      <c r="A152" s="32">
        <v>633006</v>
      </c>
      <c r="B152" s="33" t="s">
        <v>151</v>
      </c>
      <c r="C152" s="34"/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</row>
    <row r="153" spans="1:9" s="50" customFormat="1" x14ac:dyDescent="0.3">
      <c r="A153" s="32" t="s">
        <v>152</v>
      </c>
      <c r="B153" s="33" t="s">
        <v>153</v>
      </c>
      <c r="C153" s="34">
        <v>0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</row>
    <row r="154" spans="1:9" s="50" customFormat="1" x14ac:dyDescent="0.3">
      <c r="A154" s="32">
        <v>635006</v>
      </c>
      <c r="B154" s="33" t="s">
        <v>154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</row>
    <row r="155" spans="1:9" s="50" customFormat="1" x14ac:dyDescent="0.3">
      <c r="A155" s="32">
        <v>637027</v>
      </c>
      <c r="B155" s="33" t="s">
        <v>155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</row>
    <row r="156" spans="1:9" s="50" customFormat="1" x14ac:dyDescent="0.3">
      <c r="A156" s="66" t="s">
        <v>146</v>
      </c>
      <c r="B156" s="67" t="s">
        <v>156</v>
      </c>
      <c r="C156" s="41">
        <f t="shared" ref="C156:G156" si="50">SUM(C157:C158)</f>
        <v>1309</v>
      </c>
      <c r="D156" s="41">
        <f t="shared" si="50"/>
        <v>2549</v>
      </c>
      <c r="E156" s="41">
        <f t="shared" si="50"/>
        <v>4200</v>
      </c>
      <c r="F156" s="41">
        <f t="shared" ref="F156" si="51">SUM(F157:F158)</f>
        <v>4200</v>
      </c>
      <c r="G156" s="41">
        <f t="shared" si="50"/>
        <v>2700</v>
      </c>
      <c r="H156" s="41">
        <f t="shared" ref="H156:I156" si="52">SUM(H157:H158)</f>
        <v>2700</v>
      </c>
      <c r="I156" s="41">
        <f t="shared" si="52"/>
        <v>2700</v>
      </c>
    </row>
    <row r="157" spans="1:9" s="50" customFormat="1" x14ac:dyDescent="0.3">
      <c r="A157" s="42">
        <v>632001</v>
      </c>
      <c r="B157" s="33" t="s">
        <v>157</v>
      </c>
      <c r="C157" s="34">
        <v>565</v>
      </c>
      <c r="D157" s="34">
        <v>1145</v>
      </c>
      <c r="E157" s="34">
        <v>1200</v>
      </c>
      <c r="F157" s="34">
        <v>1200</v>
      </c>
      <c r="G157" s="34">
        <v>1200</v>
      </c>
      <c r="H157" s="34">
        <v>1200</v>
      </c>
      <c r="I157" s="34">
        <v>1200</v>
      </c>
    </row>
    <row r="158" spans="1:9" s="50" customFormat="1" x14ac:dyDescent="0.3">
      <c r="A158" s="42">
        <v>634003</v>
      </c>
      <c r="B158" s="33" t="s">
        <v>158</v>
      </c>
      <c r="C158" s="34">
        <v>744</v>
      </c>
      <c r="D158" s="34">
        <v>1404</v>
      </c>
      <c r="E158" s="34">
        <v>3000</v>
      </c>
      <c r="F158" s="34">
        <v>3000</v>
      </c>
      <c r="G158" s="34">
        <v>1500</v>
      </c>
      <c r="H158" s="34">
        <v>1500</v>
      </c>
      <c r="I158" s="34">
        <v>1500</v>
      </c>
    </row>
    <row r="159" spans="1:9" s="50" customFormat="1" x14ac:dyDescent="0.3">
      <c r="A159" s="66" t="s">
        <v>159</v>
      </c>
      <c r="B159" s="67" t="s">
        <v>160</v>
      </c>
      <c r="C159" s="41">
        <f t="shared" ref="C159:G159" si="53">SUM(C160:C161)</f>
        <v>6876</v>
      </c>
      <c r="D159" s="41">
        <f t="shared" si="53"/>
        <v>13501</v>
      </c>
      <c r="E159" s="41">
        <f t="shared" si="53"/>
        <v>10264</v>
      </c>
      <c r="F159" s="41">
        <f t="shared" ref="F159" si="54">SUM(F160:F161)</f>
        <v>10264</v>
      </c>
      <c r="G159" s="41">
        <f t="shared" si="53"/>
        <v>11000</v>
      </c>
      <c r="H159" s="41">
        <f t="shared" ref="H159:I159" si="55">SUM(H160:H161)</f>
        <v>11000</v>
      </c>
      <c r="I159" s="41">
        <f t="shared" si="55"/>
        <v>11000</v>
      </c>
    </row>
    <row r="160" spans="1:9" s="50" customFormat="1" x14ac:dyDescent="0.3">
      <c r="A160" s="62" t="s">
        <v>161</v>
      </c>
      <c r="B160" s="33" t="s">
        <v>162</v>
      </c>
      <c r="C160" s="34">
        <v>6876</v>
      </c>
      <c r="D160" s="34">
        <v>9974</v>
      </c>
      <c r="E160" s="34">
        <v>10000</v>
      </c>
      <c r="F160" s="34">
        <v>10000</v>
      </c>
      <c r="G160" s="34">
        <v>11000</v>
      </c>
      <c r="H160" s="34">
        <v>11000</v>
      </c>
      <c r="I160" s="34">
        <v>11000</v>
      </c>
    </row>
    <row r="161" spans="1:9" s="50" customFormat="1" x14ac:dyDescent="0.3">
      <c r="A161" s="32">
        <v>635006</v>
      </c>
      <c r="B161" s="33" t="s">
        <v>163</v>
      </c>
      <c r="C161" s="34">
        <v>0</v>
      </c>
      <c r="D161" s="34">
        <v>3527</v>
      </c>
      <c r="E161" s="34">
        <v>264</v>
      </c>
      <c r="F161" s="34">
        <v>264</v>
      </c>
      <c r="G161" s="34">
        <v>0</v>
      </c>
      <c r="H161" s="34">
        <v>0</v>
      </c>
      <c r="I161" s="34">
        <v>0</v>
      </c>
    </row>
    <row r="162" spans="1:9" s="50" customFormat="1" x14ac:dyDescent="0.3">
      <c r="A162" s="66" t="s">
        <v>164</v>
      </c>
      <c r="B162" s="73" t="s">
        <v>165</v>
      </c>
      <c r="C162" s="41">
        <f t="shared" ref="C162:G162" si="56">SUM(C163:C172)</f>
        <v>2985</v>
      </c>
      <c r="D162" s="41">
        <f t="shared" si="56"/>
        <v>1455</v>
      </c>
      <c r="E162" s="41">
        <f t="shared" si="56"/>
        <v>3760</v>
      </c>
      <c r="F162" s="41">
        <f t="shared" ref="F162" si="57">SUM(F163:F172)</f>
        <v>3760</v>
      </c>
      <c r="G162" s="41">
        <f t="shared" si="56"/>
        <v>3760</v>
      </c>
      <c r="H162" s="41">
        <f t="shared" ref="H162:I162" si="58">SUM(H163:H172)</f>
        <v>3760</v>
      </c>
      <c r="I162" s="41">
        <f t="shared" si="58"/>
        <v>3760</v>
      </c>
    </row>
    <row r="163" spans="1:9" s="50" customFormat="1" x14ac:dyDescent="0.3">
      <c r="A163" s="62" t="s">
        <v>166</v>
      </c>
      <c r="B163" s="33" t="s">
        <v>167</v>
      </c>
      <c r="C163" s="34">
        <v>0</v>
      </c>
      <c r="D163" s="34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</row>
    <row r="164" spans="1:9" s="50" customFormat="1" x14ac:dyDescent="0.3">
      <c r="A164" s="32">
        <v>632001</v>
      </c>
      <c r="B164" s="33" t="s">
        <v>168</v>
      </c>
      <c r="C164" s="34">
        <v>1710</v>
      </c>
      <c r="D164" s="34">
        <v>1096</v>
      </c>
      <c r="E164" s="34">
        <v>3600</v>
      </c>
      <c r="F164" s="34">
        <v>3600</v>
      </c>
      <c r="G164" s="34">
        <v>3600</v>
      </c>
      <c r="H164" s="34">
        <v>3600</v>
      </c>
      <c r="I164" s="34">
        <v>3600</v>
      </c>
    </row>
    <row r="165" spans="1:9" s="50" customFormat="1" x14ac:dyDescent="0.3">
      <c r="A165" s="32">
        <v>632001</v>
      </c>
      <c r="B165" s="33" t="s">
        <v>169</v>
      </c>
      <c r="C165" s="34">
        <v>0</v>
      </c>
      <c r="D165" s="34">
        <v>139</v>
      </c>
      <c r="E165" s="34">
        <v>160</v>
      </c>
      <c r="F165" s="34">
        <v>160</v>
      </c>
      <c r="G165" s="34">
        <v>160</v>
      </c>
      <c r="H165" s="34">
        <v>160</v>
      </c>
      <c r="I165" s="34">
        <v>160</v>
      </c>
    </row>
    <row r="166" spans="1:9" s="50" customFormat="1" x14ac:dyDescent="0.3">
      <c r="A166" s="32">
        <v>633006</v>
      </c>
      <c r="B166" s="33" t="s">
        <v>170</v>
      </c>
      <c r="C166" s="34">
        <v>385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</row>
    <row r="167" spans="1:9" s="50" customFormat="1" x14ac:dyDescent="0.3">
      <c r="A167" s="32">
        <v>634004</v>
      </c>
      <c r="B167" s="33" t="s">
        <v>171</v>
      </c>
      <c r="C167" s="34">
        <v>0</v>
      </c>
      <c r="D167" s="34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</row>
    <row r="168" spans="1:9" s="50" customFormat="1" x14ac:dyDescent="0.3">
      <c r="A168" s="32">
        <v>636001</v>
      </c>
      <c r="B168" s="33" t="s">
        <v>172</v>
      </c>
      <c r="C168" s="34">
        <v>890</v>
      </c>
      <c r="D168" s="34">
        <v>220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</row>
    <row r="169" spans="1:9" s="50" customFormat="1" x14ac:dyDescent="0.3">
      <c r="A169" s="32">
        <v>637027</v>
      </c>
      <c r="B169" s="33" t="s">
        <v>173</v>
      </c>
      <c r="C169" s="34">
        <v>0</v>
      </c>
      <c r="D169" s="34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</row>
    <row r="170" spans="1:9" s="50" customFormat="1" x14ac:dyDescent="0.3">
      <c r="A170" s="32">
        <v>611000</v>
      </c>
      <c r="B170" s="33" t="s">
        <v>174</v>
      </c>
      <c r="C170" s="34">
        <v>0</v>
      </c>
      <c r="D170" s="34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</row>
    <row r="171" spans="1:9" s="50" customFormat="1" x14ac:dyDescent="0.3">
      <c r="A171" s="35" t="s">
        <v>286</v>
      </c>
      <c r="B171" s="33" t="s">
        <v>175</v>
      </c>
      <c r="C171" s="34">
        <v>0</v>
      </c>
      <c r="D171" s="34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</row>
    <row r="172" spans="1:9" s="50" customFormat="1" x14ac:dyDescent="0.3">
      <c r="A172" s="32">
        <v>625003</v>
      </c>
      <c r="B172" s="33" t="s">
        <v>176</v>
      </c>
      <c r="C172" s="34">
        <v>0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</row>
    <row r="173" spans="1:9" s="50" customFormat="1" x14ac:dyDescent="0.3">
      <c r="A173" s="66" t="s">
        <v>177</v>
      </c>
      <c r="B173" s="67" t="s">
        <v>178</v>
      </c>
      <c r="C173" s="41">
        <f t="shared" ref="C173:G173" si="59">SUM(C174:C184)</f>
        <v>11938</v>
      </c>
      <c r="D173" s="41">
        <f t="shared" si="59"/>
        <v>13830</v>
      </c>
      <c r="E173" s="41">
        <f t="shared" si="59"/>
        <v>10150</v>
      </c>
      <c r="F173" s="41">
        <f t="shared" ref="F173" si="60">SUM(F174:F184)</f>
        <v>10150</v>
      </c>
      <c r="G173" s="41">
        <f t="shared" si="59"/>
        <v>5150</v>
      </c>
      <c r="H173" s="41">
        <f t="shared" ref="H173:I173" si="61">SUM(H174:H184)</f>
        <v>5150</v>
      </c>
      <c r="I173" s="41">
        <f t="shared" si="61"/>
        <v>5150</v>
      </c>
    </row>
    <row r="174" spans="1:9" s="50" customFormat="1" x14ac:dyDescent="0.3">
      <c r="A174" s="62" t="s">
        <v>179</v>
      </c>
      <c r="B174" s="33" t="s">
        <v>180</v>
      </c>
      <c r="C174" s="34">
        <v>0</v>
      </c>
      <c r="D174" s="34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</row>
    <row r="175" spans="1:9" s="50" customFormat="1" x14ac:dyDescent="0.3">
      <c r="A175" s="32">
        <v>625001</v>
      </c>
      <c r="B175" s="33" t="s">
        <v>181</v>
      </c>
      <c r="C175" s="34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</row>
    <row r="176" spans="1:9" s="50" customFormat="1" x14ac:dyDescent="0.3">
      <c r="A176" s="32">
        <v>632001</v>
      </c>
      <c r="B176" s="33" t="s">
        <v>182</v>
      </c>
      <c r="C176" s="34">
        <v>0</v>
      </c>
      <c r="D176" s="34">
        <v>1724</v>
      </c>
      <c r="E176" s="34">
        <v>350</v>
      </c>
      <c r="F176" s="34">
        <v>350</v>
      </c>
      <c r="G176" s="34">
        <v>350</v>
      </c>
      <c r="H176" s="34">
        <v>350</v>
      </c>
      <c r="I176" s="34">
        <v>350</v>
      </c>
    </row>
    <row r="177" spans="1:9" s="50" customFormat="1" x14ac:dyDescent="0.3">
      <c r="A177" s="32">
        <v>632001</v>
      </c>
      <c r="B177" s="33" t="s">
        <v>183</v>
      </c>
      <c r="C177" s="34">
        <v>0</v>
      </c>
      <c r="D177" s="34">
        <v>43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</row>
    <row r="178" spans="1:9" s="50" customFormat="1" x14ac:dyDescent="0.3">
      <c r="A178" s="63">
        <v>611001</v>
      </c>
      <c r="B178" s="64" t="s">
        <v>184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</row>
    <row r="179" spans="1:9" s="50" customFormat="1" x14ac:dyDescent="0.3">
      <c r="A179" s="32">
        <v>625000</v>
      </c>
      <c r="B179" s="33" t="s">
        <v>185</v>
      </c>
      <c r="C179" s="34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</row>
    <row r="180" spans="1:9" s="50" customFormat="1" x14ac:dyDescent="0.3">
      <c r="A180" s="32">
        <v>637001</v>
      </c>
      <c r="B180" s="33" t="s">
        <v>186</v>
      </c>
      <c r="C180" s="34">
        <v>522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</row>
    <row r="181" spans="1:9" s="50" customFormat="1" x14ac:dyDescent="0.3">
      <c r="A181" s="32">
        <v>636001</v>
      </c>
      <c r="B181" s="33" t="s">
        <v>187</v>
      </c>
      <c r="C181" s="34">
        <v>0</v>
      </c>
      <c r="D181" s="34">
        <v>0</v>
      </c>
      <c r="E181" s="34">
        <v>500</v>
      </c>
      <c r="F181" s="34">
        <v>500</v>
      </c>
      <c r="G181" s="34">
        <v>0</v>
      </c>
      <c r="H181" s="34">
        <v>0</v>
      </c>
      <c r="I181" s="34">
        <v>0</v>
      </c>
    </row>
    <row r="182" spans="1:9" s="50" customFormat="1" x14ac:dyDescent="0.3">
      <c r="A182" s="32">
        <v>633006</v>
      </c>
      <c r="B182" s="33" t="s">
        <v>188</v>
      </c>
      <c r="C182" s="34">
        <v>0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</row>
    <row r="183" spans="1:9" s="50" customFormat="1" x14ac:dyDescent="0.3">
      <c r="A183" s="63">
        <v>637003</v>
      </c>
      <c r="B183" s="64" t="s">
        <v>189</v>
      </c>
      <c r="C183" s="34">
        <v>11416</v>
      </c>
      <c r="D183" s="34">
        <v>9943</v>
      </c>
      <c r="E183" s="34">
        <v>7300</v>
      </c>
      <c r="F183" s="34">
        <v>7300</v>
      </c>
      <c r="G183" s="34">
        <v>4800</v>
      </c>
      <c r="H183" s="34">
        <v>4800</v>
      </c>
      <c r="I183" s="34">
        <v>4800</v>
      </c>
    </row>
    <row r="184" spans="1:9" s="50" customFormat="1" x14ac:dyDescent="0.3">
      <c r="A184" s="32">
        <v>633006</v>
      </c>
      <c r="B184" s="33" t="s">
        <v>190</v>
      </c>
      <c r="C184" s="34">
        <v>0</v>
      </c>
      <c r="D184" s="34">
        <v>2120</v>
      </c>
      <c r="E184" s="34">
        <v>2000</v>
      </c>
      <c r="F184" s="34">
        <v>2000</v>
      </c>
      <c r="G184" s="34">
        <v>0</v>
      </c>
      <c r="H184" s="34">
        <v>0</v>
      </c>
      <c r="I184" s="34">
        <v>0</v>
      </c>
    </row>
    <row r="185" spans="1:9" s="50" customFormat="1" x14ac:dyDescent="0.3">
      <c r="A185" s="66" t="s">
        <v>177</v>
      </c>
      <c r="B185" s="67" t="s">
        <v>191</v>
      </c>
      <c r="C185" s="41">
        <f t="shared" ref="C185:G185" si="62">SUM(C186:C191)</f>
        <v>7944</v>
      </c>
      <c r="D185" s="41">
        <f t="shared" si="62"/>
        <v>1269</v>
      </c>
      <c r="E185" s="41">
        <f t="shared" si="62"/>
        <v>1720</v>
      </c>
      <c r="F185" s="41">
        <f t="shared" ref="F185" si="63">SUM(F186:F191)</f>
        <v>1720</v>
      </c>
      <c r="G185" s="41">
        <f t="shared" si="62"/>
        <v>1720</v>
      </c>
      <c r="H185" s="41">
        <f t="shared" ref="H185:I185" si="64">SUM(H186:H191)</f>
        <v>1720</v>
      </c>
      <c r="I185" s="41">
        <f t="shared" si="64"/>
        <v>1720</v>
      </c>
    </row>
    <row r="186" spans="1:9" s="50" customFormat="1" x14ac:dyDescent="0.3">
      <c r="A186" s="32">
        <v>632001</v>
      </c>
      <c r="B186" s="33" t="s">
        <v>62</v>
      </c>
      <c r="C186" s="34">
        <v>3245</v>
      </c>
      <c r="D186" s="34">
        <v>0</v>
      </c>
      <c r="E186" s="34">
        <v>1500</v>
      </c>
      <c r="F186" s="34">
        <v>1500</v>
      </c>
      <c r="G186" s="34">
        <v>1500</v>
      </c>
      <c r="H186" s="34">
        <v>1500</v>
      </c>
      <c r="I186" s="34">
        <v>1500</v>
      </c>
    </row>
    <row r="187" spans="1:9" s="50" customFormat="1" x14ac:dyDescent="0.3">
      <c r="A187" s="32">
        <v>632001</v>
      </c>
      <c r="B187" s="33" t="s">
        <v>192</v>
      </c>
      <c r="C187" s="34">
        <v>62</v>
      </c>
      <c r="D187" s="34">
        <v>0</v>
      </c>
      <c r="E187" s="34">
        <v>70</v>
      </c>
      <c r="F187" s="34">
        <v>70</v>
      </c>
      <c r="G187" s="34">
        <v>70</v>
      </c>
      <c r="H187" s="34">
        <v>70</v>
      </c>
      <c r="I187" s="34">
        <v>70</v>
      </c>
    </row>
    <row r="188" spans="1:9" s="50" customFormat="1" x14ac:dyDescent="0.3">
      <c r="A188" s="32">
        <v>636001</v>
      </c>
      <c r="B188" s="33" t="s">
        <v>35</v>
      </c>
      <c r="C188" s="34">
        <v>4364</v>
      </c>
      <c r="D188" s="34">
        <v>180</v>
      </c>
      <c r="E188" s="34"/>
      <c r="F188" s="34"/>
      <c r="G188" s="34"/>
      <c r="H188" s="34"/>
      <c r="I188" s="34"/>
    </row>
    <row r="189" spans="1:9" s="50" customFormat="1" x14ac:dyDescent="0.3">
      <c r="A189" s="32">
        <v>637027</v>
      </c>
      <c r="B189" s="33" t="s">
        <v>193</v>
      </c>
      <c r="C189" s="34">
        <v>0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</row>
    <row r="190" spans="1:9" s="50" customFormat="1" x14ac:dyDescent="0.3">
      <c r="A190" s="32">
        <v>637004</v>
      </c>
      <c r="B190" s="33" t="s">
        <v>194</v>
      </c>
      <c r="C190" s="34">
        <v>273</v>
      </c>
      <c r="D190" s="34">
        <v>0</v>
      </c>
      <c r="E190" s="34">
        <v>150</v>
      </c>
      <c r="F190" s="34">
        <v>150</v>
      </c>
      <c r="G190" s="34">
        <v>150</v>
      </c>
      <c r="H190" s="34">
        <v>150</v>
      </c>
      <c r="I190" s="34">
        <v>150</v>
      </c>
    </row>
    <row r="191" spans="1:9" s="50" customFormat="1" x14ac:dyDescent="0.3">
      <c r="A191" s="32">
        <v>633009</v>
      </c>
      <c r="B191" s="33" t="s">
        <v>195</v>
      </c>
      <c r="C191" s="34">
        <v>0</v>
      </c>
      <c r="D191" s="34">
        <v>1089</v>
      </c>
      <c r="E191" s="34">
        <v>0</v>
      </c>
      <c r="F191" s="34">
        <v>0</v>
      </c>
      <c r="G191" s="74"/>
      <c r="H191" s="74"/>
      <c r="I191" s="74"/>
    </row>
    <row r="192" spans="1:9" s="50" customFormat="1" x14ac:dyDescent="0.3">
      <c r="A192" s="66" t="s">
        <v>196</v>
      </c>
      <c r="B192" s="67" t="s">
        <v>197</v>
      </c>
      <c r="C192" s="41">
        <f t="shared" ref="C192:I192" si="65">C193</f>
        <v>0</v>
      </c>
      <c r="D192" s="41">
        <f t="shared" si="65"/>
        <v>0</v>
      </c>
      <c r="E192" s="41">
        <f t="shared" si="65"/>
        <v>0</v>
      </c>
      <c r="F192" s="41">
        <f t="shared" si="65"/>
        <v>0</v>
      </c>
      <c r="G192" s="41">
        <f t="shared" si="65"/>
        <v>0</v>
      </c>
      <c r="H192" s="41">
        <f t="shared" si="65"/>
        <v>0</v>
      </c>
      <c r="I192" s="41">
        <f t="shared" si="65"/>
        <v>0</v>
      </c>
    </row>
    <row r="193" spans="1:9" s="50" customFormat="1" x14ac:dyDescent="0.3">
      <c r="A193" s="32">
        <v>635004</v>
      </c>
      <c r="B193" s="33" t="s">
        <v>198</v>
      </c>
      <c r="C193" s="34">
        <v>0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</row>
    <row r="194" spans="1:9" s="50" customFormat="1" ht="28.2" x14ac:dyDescent="0.3">
      <c r="A194" s="66" t="s">
        <v>199</v>
      </c>
      <c r="B194" s="67" t="s">
        <v>200</v>
      </c>
      <c r="C194" s="41">
        <f t="shared" ref="C194:G194" si="66">SUM(C195:C199)</f>
        <v>1426</v>
      </c>
      <c r="D194" s="41">
        <f t="shared" si="66"/>
        <v>1794</v>
      </c>
      <c r="E194" s="41">
        <f t="shared" si="66"/>
        <v>1000</v>
      </c>
      <c r="F194" s="41">
        <f t="shared" ref="F194" si="67">SUM(F195:F199)</f>
        <v>1000</v>
      </c>
      <c r="G194" s="41">
        <f t="shared" si="66"/>
        <v>1000</v>
      </c>
      <c r="H194" s="41">
        <f t="shared" ref="H194:I194" si="68">SUM(H195:H199)</f>
        <v>1000</v>
      </c>
      <c r="I194" s="41">
        <f t="shared" si="68"/>
        <v>1000</v>
      </c>
    </row>
    <row r="195" spans="1:9" s="50" customFormat="1" x14ac:dyDescent="0.3">
      <c r="A195" s="62" t="s">
        <v>201</v>
      </c>
      <c r="B195" s="33" t="s">
        <v>168</v>
      </c>
      <c r="C195" s="34">
        <v>370</v>
      </c>
      <c r="D195" s="34">
        <v>627</v>
      </c>
      <c r="E195" s="34">
        <v>800</v>
      </c>
      <c r="F195" s="34">
        <v>800</v>
      </c>
      <c r="G195" s="34">
        <v>800</v>
      </c>
      <c r="H195" s="34">
        <v>800</v>
      </c>
      <c r="I195" s="34">
        <v>800</v>
      </c>
    </row>
    <row r="196" spans="1:9" s="50" customFormat="1" x14ac:dyDescent="0.3">
      <c r="A196" s="32">
        <v>632002</v>
      </c>
      <c r="B196" s="33" t="s">
        <v>202</v>
      </c>
      <c r="C196" s="34">
        <v>61</v>
      </c>
      <c r="D196" s="34">
        <v>78</v>
      </c>
      <c r="E196" s="34">
        <v>200</v>
      </c>
      <c r="F196" s="34">
        <v>200</v>
      </c>
      <c r="G196" s="34">
        <v>200</v>
      </c>
      <c r="H196" s="34">
        <v>200</v>
      </c>
      <c r="I196" s="34">
        <v>200</v>
      </c>
    </row>
    <row r="197" spans="1:9" s="50" customFormat="1" x14ac:dyDescent="0.3">
      <c r="A197" s="32">
        <v>633006</v>
      </c>
      <c r="B197" s="33" t="s">
        <v>203</v>
      </c>
      <c r="C197" s="34">
        <v>0</v>
      </c>
      <c r="D197" s="34">
        <v>1000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</row>
    <row r="198" spans="1:9" s="50" customFormat="1" x14ac:dyDescent="0.3">
      <c r="A198" s="32">
        <v>635006</v>
      </c>
      <c r="B198" s="33" t="s">
        <v>204</v>
      </c>
      <c r="C198" s="34">
        <v>995</v>
      </c>
      <c r="D198" s="34">
        <v>89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</row>
    <row r="199" spans="1:9" s="50" customFormat="1" x14ac:dyDescent="0.3">
      <c r="A199" s="32">
        <v>637004</v>
      </c>
      <c r="B199" s="33" t="s">
        <v>205</v>
      </c>
      <c r="C199" s="34">
        <v>0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</row>
    <row r="200" spans="1:9" s="50" customFormat="1" x14ac:dyDescent="0.3">
      <c r="A200" s="68" t="s">
        <v>206</v>
      </c>
      <c r="B200" s="67" t="s">
        <v>207</v>
      </c>
      <c r="C200" s="41">
        <f t="shared" ref="C200:G200" si="69">SUM(C201:C202)</f>
        <v>0</v>
      </c>
      <c r="D200" s="41">
        <f t="shared" si="69"/>
        <v>0</v>
      </c>
      <c r="E200" s="41">
        <f t="shared" si="69"/>
        <v>0</v>
      </c>
      <c r="F200" s="41">
        <f t="shared" ref="F200" si="70">SUM(F201:F202)</f>
        <v>0</v>
      </c>
      <c r="G200" s="41">
        <f t="shared" si="69"/>
        <v>0</v>
      </c>
      <c r="H200" s="41">
        <f t="shared" ref="H200:I200" si="71">SUM(H201:H202)</f>
        <v>0</v>
      </c>
      <c r="I200" s="41">
        <f t="shared" si="71"/>
        <v>0</v>
      </c>
    </row>
    <row r="201" spans="1:9" s="50" customFormat="1" x14ac:dyDescent="0.3">
      <c r="A201" s="62" t="s">
        <v>208</v>
      </c>
      <c r="B201" s="33" t="s">
        <v>209</v>
      </c>
      <c r="C201" s="34">
        <v>0</v>
      </c>
      <c r="D201" s="34">
        <v>0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</row>
    <row r="202" spans="1:9" s="50" customFormat="1" x14ac:dyDescent="0.3">
      <c r="A202" s="32">
        <v>637014</v>
      </c>
      <c r="B202" s="33" t="s">
        <v>210</v>
      </c>
      <c r="C202" s="34">
        <v>0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</row>
    <row r="203" spans="1:9" s="50" customFormat="1" x14ac:dyDescent="0.3">
      <c r="A203" s="66" t="s">
        <v>206</v>
      </c>
      <c r="B203" s="67" t="s">
        <v>211</v>
      </c>
      <c r="C203" s="41">
        <f t="shared" ref="C203:G203" si="72">SUM(C204:C210)</f>
        <v>5811</v>
      </c>
      <c r="D203" s="41">
        <f t="shared" si="72"/>
        <v>4628</v>
      </c>
      <c r="E203" s="41">
        <f t="shared" si="72"/>
        <v>2600</v>
      </c>
      <c r="F203" s="41">
        <f t="shared" ref="F203" si="73">SUM(F204:F210)</f>
        <v>2600</v>
      </c>
      <c r="G203" s="41">
        <f t="shared" si="72"/>
        <v>2600</v>
      </c>
      <c r="H203" s="41">
        <f t="shared" ref="H203:I203" si="74">SUM(H204:H210)</f>
        <v>2600</v>
      </c>
      <c r="I203" s="41">
        <f t="shared" si="74"/>
        <v>2600</v>
      </c>
    </row>
    <row r="204" spans="1:9" s="50" customFormat="1" x14ac:dyDescent="0.3">
      <c r="A204" s="63">
        <v>633006</v>
      </c>
      <c r="B204" s="64" t="s">
        <v>212</v>
      </c>
      <c r="C204" s="34">
        <v>134</v>
      </c>
      <c r="D204" s="34">
        <v>56</v>
      </c>
      <c r="E204" s="34">
        <v>300</v>
      </c>
      <c r="F204" s="34">
        <v>300</v>
      </c>
      <c r="G204" s="34">
        <v>300</v>
      </c>
      <c r="H204" s="34">
        <v>300</v>
      </c>
      <c r="I204" s="34">
        <v>300</v>
      </c>
    </row>
    <row r="205" spans="1:9" s="50" customFormat="1" x14ac:dyDescent="0.3">
      <c r="A205" s="32">
        <v>637014</v>
      </c>
      <c r="B205" s="33" t="s">
        <v>213</v>
      </c>
      <c r="C205" s="34">
        <v>0</v>
      </c>
      <c r="D205" s="34">
        <v>0</v>
      </c>
      <c r="E205" s="34">
        <v>1000</v>
      </c>
      <c r="F205" s="34">
        <v>1000</v>
      </c>
      <c r="G205" s="34">
        <v>1000</v>
      </c>
      <c r="H205" s="34">
        <v>1000</v>
      </c>
      <c r="I205" s="34">
        <v>1000</v>
      </c>
    </row>
    <row r="206" spans="1:9" s="50" customFormat="1" x14ac:dyDescent="0.3">
      <c r="A206" s="32">
        <v>642001</v>
      </c>
      <c r="B206" s="33" t="s">
        <v>214</v>
      </c>
      <c r="C206" s="34">
        <v>4487</v>
      </c>
      <c r="D206" s="34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</row>
    <row r="207" spans="1:9" s="50" customFormat="1" x14ac:dyDescent="0.3">
      <c r="A207" s="32">
        <v>634004</v>
      </c>
      <c r="B207" s="33" t="s">
        <v>215</v>
      </c>
      <c r="C207" s="34">
        <v>0</v>
      </c>
      <c r="D207" s="34">
        <v>500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</row>
    <row r="208" spans="1:9" s="50" customFormat="1" x14ac:dyDescent="0.3">
      <c r="A208" s="32">
        <v>633006</v>
      </c>
      <c r="B208" s="33" t="s">
        <v>216</v>
      </c>
      <c r="C208" s="34">
        <v>0</v>
      </c>
      <c r="D208" s="34">
        <v>2248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</row>
    <row r="209" spans="1:9" s="50" customFormat="1" x14ac:dyDescent="0.3">
      <c r="A209" s="32">
        <v>633006</v>
      </c>
      <c r="B209" s="33" t="s">
        <v>217</v>
      </c>
      <c r="C209" s="34">
        <v>0</v>
      </c>
      <c r="D209" s="34">
        <v>0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</row>
    <row r="210" spans="1:9" s="50" customFormat="1" x14ac:dyDescent="0.3">
      <c r="A210" s="32">
        <v>642014</v>
      </c>
      <c r="B210" s="33" t="s">
        <v>218</v>
      </c>
      <c r="C210" s="34">
        <v>1190</v>
      </c>
      <c r="D210" s="34">
        <v>1824</v>
      </c>
      <c r="E210" s="34">
        <v>1300</v>
      </c>
      <c r="F210" s="34">
        <v>1300</v>
      </c>
      <c r="G210" s="34">
        <v>1300</v>
      </c>
      <c r="H210" s="34">
        <v>1300</v>
      </c>
      <c r="I210" s="34">
        <v>1300</v>
      </c>
    </row>
    <row r="211" spans="1:9" s="50" customFormat="1" x14ac:dyDescent="0.3">
      <c r="A211" s="75" t="s">
        <v>219</v>
      </c>
      <c r="B211" s="76" t="s">
        <v>220</v>
      </c>
      <c r="C211" s="46">
        <f t="shared" ref="C211:G211" si="75">SUM(C212:C215)</f>
        <v>567</v>
      </c>
      <c r="D211" s="46">
        <f t="shared" si="75"/>
        <v>686</v>
      </c>
      <c r="E211" s="46">
        <f t="shared" si="75"/>
        <v>1290</v>
      </c>
      <c r="F211" s="46">
        <f t="shared" ref="F211" si="76">SUM(F212:F215)</f>
        <v>1290</v>
      </c>
      <c r="G211" s="46">
        <f t="shared" si="75"/>
        <v>1290</v>
      </c>
      <c r="H211" s="46">
        <f t="shared" ref="H211:I211" si="77">SUM(H212:H215)</f>
        <v>1290</v>
      </c>
      <c r="I211" s="46">
        <f t="shared" si="77"/>
        <v>1290</v>
      </c>
    </row>
    <row r="212" spans="1:9" s="50" customFormat="1" x14ac:dyDescent="0.3">
      <c r="A212" s="63">
        <v>634003</v>
      </c>
      <c r="B212" s="64" t="s">
        <v>221</v>
      </c>
      <c r="C212" s="34">
        <v>0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</row>
    <row r="213" spans="1:9" s="50" customFormat="1" x14ac:dyDescent="0.3">
      <c r="A213" s="77">
        <v>635015</v>
      </c>
      <c r="B213" s="64" t="s">
        <v>222</v>
      </c>
      <c r="C213" s="34">
        <v>88</v>
      </c>
      <c r="D213" s="34">
        <v>0</v>
      </c>
      <c r="E213" s="34">
        <v>90</v>
      </c>
      <c r="F213" s="34">
        <v>90</v>
      </c>
      <c r="G213" s="34">
        <v>90</v>
      </c>
      <c r="H213" s="34">
        <v>90</v>
      </c>
      <c r="I213" s="34">
        <v>90</v>
      </c>
    </row>
    <row r="214" spans="1:9" s="50" customFormat="1" x14ac:dyDescent="0.3">
      <c r="A214" s="32">
        <v>633006</v>
      </c>
      <c r="B214" s="33" t="s">
        <v>223</v>
      </c>
      <c r="C214" s="34">
        <v>0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</row>
    <row r="215" spans="1:9" s="50" customFormat="1" x14ac:dyDescent="0.3">
      <c r="A215" s="63">
        <v>632001</v>
      </c>
      <c r="B215" s="64" t="s">
        <v>224</v>
      </c>
      <c r="C215" s="34">
        <v>479</v>
      </c>
      <c r="D215" s="34">
        <v>686</v>
      </c>
      <c r="E215" s="34">
        <v>1200</v>
      </c>
      <c r="F215" s="34">
        <v>1200</v>
      </c>
      <c r="G215" s="34">
        <v>1200</v>
      </c>
      <c r="H215" s="34">
        <v>1200</v>
      </c>
      <c r="I215" s="34">
        <v>1200</v>
      </c>
    </row>
    <row r="216" spans="1:9" s="50" customFormat="1" x14ac:dyDescent="0.3">
      <c r="A216" s="54"/>
      <c r="B216" s="55" t="s">
        <v>225</v>
      </c>
      <c r="C216" s="49">
        <f t="shared" ref="C216:I216" si="78">C69+C103+C105+C111+C114+C116+C121+C131+C135+C139+C145+C147+C149+C156+C159+C162+C173+C185+C192+C194+C200+C203+C211</f>
        <v>211631</v>
      </c>
      <c r="D216" s="49">
        <f t="shared" si="78"/>
        <v>236346.34</v>
      </c>
      <c r="E216" s="49">
        <f t="shared" si="78"/>
        <v>232400</v>
      </c>
      <c r="F216" s="49">
        <f t="shared" si="78"/>
        <v>232400</v>
      </c>
      <c r="G216" s="49">
        <f t="shared" si="78"/>
        <v>252857</v>
      </c>
      <c r="H216" s="49">
        <f t="shared" si="78"/>
        <v>252857</v>
      </c>
      <c r="I216" s="49">
        <f t="shared" si="78"/>
        <v>252857</v>
      </c>
    </row>
    <row r="217" spans="1:9" s="50" customFormat="1" x14ac:dyDescent="0.3">
      <c r="A217" s="78"/>
      <c r="B217" s="79"/>
      <c r="C217" s="80"/>
      <c r="D217" s="80"/>
      <c r="E217" s="80"/>
      <c r="F217" s="80"/>
      <c r="G217" s="80"/>
      <c r="H217" s="80"/>
      <c r="I217" s="80"/>
    </row>
    <row r="218" spans="1:9" s="50" customFormat="1" x14ac:dyDescent="0.3">
      <c r="A218" s="78"/>
      <c r="B218" s="79"/>
      <c r="C218" s="80"/>
      <c r="D218" s="80"/>
      <c r="E218" s="80"/>
      <c r="F218" s="80"/>
      <c r="G218" s="80"/>
      <c r="H218" s="80"/>
      <c r="I218" s="80"/>
    </row>
    <row r="219" spans="1:9" s="50" customFormat="1" x14ac:dyDescent="0.3">
      <c r="A219" s="81"/>
      <c r="B219" s="79"/>
      <c r="C219" s="80"/>
      <c r="D219" s="80"/>
      <c r="E219" s="80"/>
      <c r="F219" s="80"/>
      <c r="G219" s="80"/>
      <c r="H219" s="80"/>
      <c r="I219" s="80"/>
    </row>
    <row r="220" spans="1:9" s="50" customFormat="1" ht="17.399999999999999" x14ac:dyDescent="0.3">
      <c r="A220" s="126" t="s">
        <v>226</v>
      </c>
      <c r="B220" s="17"/>
      <c r="C220" s="82"/>
      <c r="D220" s="82"/>
      <c r="E220" s="82"/>
      <c r="F220" s="82"/>
      <c r="G220" s="82"/>
      <c r="H220" s="82"/>
      <c r="I220" s="82"/>
    </row>
    <row r="221" spans="1:9" s="50" customFormat="1" ht="41.4" x14ac:dyDescent="0.3">
      <c r="A221" s="23" t="s">
        <v>1</v>
      </c>
      <c r="B221" s="24" t="s">
        <v>2</v>
      </c>
      <c r="C221" s="57" t="str">
        <f t="shared" ref="C221:I221" si="79">C4</f>
        <v>Skutočnosť rok 2022</v>
      </c>
      <c r="D221" s="57" t="str">
        <f t="shared" si="79"/>
        <v>Skutočnosť rok 2023</v>
      </c>
      <c r="E221" s="57" t="str">
        <f t="shared" si="79"/>
        <v>Schválený rozpočet  na rok 2024</v>
      </c>
      <c r="F221" s="57" t="str">
        <f t="shared" si="79"/>
        <v>Očakávaná skutočnosť rok 2024</v>
      </c>
      <c r="G221" s="57" t="str">
        <f t="shared" si="79"/>
        <v>Návrh rozpočtu  na rok 2025</v>
      </c>
      <c r="H221" s="57" t="str">
        <f t="shared" si="79"/>
        <v>Návrh rozpočtu  na rok 2026</v>
      </c>
      <c r="I221" s="57" t="str">
        <f t="shared" si="79"/>
        <v>Návrh rozpočtu  na rok 2027</v>
      </c>
    </row>
    <row r="222" spans="1:9" s="50" customFormat="1" x14ac:dyDescent="0.3">
      <c r="A222" s="62" t="s">
        <v>227</v>
      </c>
      <c r="B222" s="33" t="s">
        <v>156</v>
      </c>
      <c r="C222" s="34">
        <v>0</v>
      </c>
      <c r="D222" s="34">
        <v>4853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</row>
    <row r="223" spans="1:9" s="50" customFormat="1" x14ac:dyDescent="0.3">
      <c r="A223" s="62" t="s">
        <v>229</v>
      </c>
      <c r="B223" s="33" t="s">
        <v>228</v>
      </c>
      <c r="C223" s="34">
        <v>14668</v>
      </c>
      <c r="D223" s="34">
        <v>120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</row>
    <row r="224" spans="1:9" s="50" customFormat="1" x14ac:dyDescent="0.3">
      <c r="A224" s="62" t="s">
        <v>230</v>
      </c>
      <c r="B224" s="33" t="s">
        <v>231</v>
      </c>
      <c r="C224" s="34">
        <v>8512</v>
      </c>
      <c r="D224" s="34">
        <v>19405</v>
      </c>
      <c r="E224" s="52">
        <v>12294</v>
      </c>
      <c r="F224" s="52">
        <v>12294</v>
      </c>
      <c r="G224" s="83">
        <v>0</v>
      </c>
      <c r="H224" s="83">
        <v>0</v>
      </c>
      <c r="I224" s="83">
        <v>0</v>
      </c>
    </row>
    <row r="225" spans="1:9" s="50" customFormat="1" x14ac:dyDescent="0.3">
      <c r="A225" s="62" t="s">
        <v>229</v>
      </c>
      <c r="B225" s="33" t="s">
        <v>281</v>
      </c>
      <c r="C225" s="34">
        <v>0</v>
      </c>
      <c r="D225" s="34">
        <v>1735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</row>
    <row r="226" spans="1:9" s="50" customFormat="1" x14ac:dyDescent="0.3">
      <c r="A226" s="62" t="s">
        <v>232</v>
      </c>
      <c r="B226" s="33" t="s">
        <v>233</v>
      </c>
      <c r="C226" s="34">
        <v>2800</v>
      </c>
      <c r="D226" s="34">
        <v>96158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</row>
    <row r="227" spans="1:9" s="50" customFormat="1" x14ac:dyDescent="0.3">
      <c r="A227" s="84" t="s">
        <v>234</v>
      </c>
      <c r="B227" s="64" t="s">
        <v>235</v>
      </c>
      <c r="C227" s="34">
        <v>8426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</row>
    <row r="228" spans="1:9" s="50" customFormat="1" x14ac:dyDescent="0.3">
      <c r="A228" s="62" t="s">
        <v>236</v>
      </c>
      <c r="B228" s="33" t="s">
        <v>269</v>
      </c>
      <c r="C228" s="34">
        <v>0</v>
      </c>
      <c r="D228" s="34">
        <v>55680</v>
      </c>
      <c r="E228" s="34">
        <v>12912</v>
      </c>
      <c r="F228" s="34">
        <v>12912</v>
      </c>
      <c r="G228" s="34">
        <v>0</v>
      </c>
      <c r="H228" s="34">
        <v>0</v>
      </c>
      <c r="I228" s="34">
        <v>0</v>
      </c>
    </row>
    <row r="229" spans="1:9" s="50" customFormat="1" x14ac:dyDescent="0.3">
      <c r="A229" s="62" t="s">
        <v>282</v>
      </c>
      <c r="B229" s="33" t="s">
        <v>283</v>
      </c>
      <c r="C229" s="34">
        <v>0</v>
      </c>
      <c r="D229" s="34">
        <v>1000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</row>
    <row r="230" spans="1:9" s="50" customFormat="1" x14ac:dyDescent="0.3">
      <c r="A230" s="62" t="s">
        <v>236</v>
      </c>
      <c r="B230" s="33" t="s">
        <v>270</v>
      </c>
      <c r="C230" s="34">
        <v>0</v>
      </c>
      <c r="D230" s="34">
        <v>810</v>
      </c>
      <c r="E230" s="34">
        <v>9893</v>
      </c>
      <c r="F230" s="34">
        <v>9893</v>
      </c>
      <c r="G230" s="34">
        <v>0</v>
      </c>
      <c r="H230" s="34">
        <v>0</v>
      </c>
      <c r="I230" s="34">
        <v>0</v>
      </c>
    </row>
    <row r="231" spans="1:9" s="50" customFormat="1" x14ac:dyDescent="0.3">
      <c r="A231" s="62" t="s">
        <v>237</v>
      </c>
      <c r="B231" s="33" t="s">
        <v>238</v>
      </c>
      <c r="C231" s="34">
        <v>185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</row>
    <row r="232" spans="1:9" s="50" customFormat="1" x14ac:dyDescent="0.3">
      <c r="A232" s="62" t="s">
        <v>271</v>
      </c>
      <c r="B232" s="33" t="s">
        <v>272</v>
      </c>
      <c r="C232" s="34">
        <v>0</v>
      </c>
      <c r="D232" s="51">
        <v>0</v>
      </c>
      <c r="E232" s="52">
        <v>0</v>
      </c>
      <c r="F232" s="52">
        <v>0</v>
      </c>
      <c r="G232" s="52">
        <v>55000</v>
      </c>
      <c r="H232" s="52">
        <v>0</v>
      </c>
      <c r="I232" s="52">
        <v>0</v>
      </c>
    </row>
    <row r="233" spans="1:9" s="50" customFormat="1" x14ac:dyDescent="0.3">
      <c r="A233" s="85"/>
      <c r="B233" s="86" t="s">
        <v>53</v>
      </c>
      <c r="C233" s="87">
        <f t="shared" ref="C233:I233" si="80">SUM(C222:C232)</f>
        <v>34591</v>
      </c>
      <c r="D233" s="87">
        <f t="shared" si="80"/>
        <v>179761</v>
      </c>
      <c r="E233" s="87">
        <f t="shared" si="80"/>
        <v>35099</v>
      </c>
      <c r="F233" s="87">
        <f t="shared" si="80"/>
        <v>35099</v>
      </c>
      <c r="G233" s="87">
        <f t="shared" si="80"/>
        <v>55000</v>
      </c>
      <c r="H233" s="87">
        <f t="shared" si="80"/>
        <v>0</v>
      </c>
      <c r="I233" s="87">
        <f t="shared" si="80"/>
        <v>0</v>
      </c>
    </row>
    <row r="234" spans="1:9" s="50" customFormat="1" x14ac:dyDescent="0.3">
      <c r="A234" s="85"/>
      <c r="B234" s="86"/>
      <c r="C234" s="87"/>
      <c r="D234" s="87"/>
      <c r="E234" s="87"/>
      <c r="F234" s="87"/>
      <c r="G234" s="87"/>
      <c r="H234" s="87"/>
      <c r="I234" s="87"/>
    </row>
    <row r="235" spans="1:9" s="50" customFormat="1" x14ac:dyDescent="0.3">
      <c r="A235" s="88"/>
      <c r="B235" s="89"/>
      <c r="C235" s="90"/>
      <c r="D235" s="90"/>
      <c r="E235" s="90"/>
      <c r="F235" s="90"/>
      <c r="G235" s="90"/>
      <c r="H235" s="90"/>
      <c r="I235" s="90"/>
    </row>
    <row r="236" spans="1:9" s="50" customFormat="1" x14ac:dyDescent="0.3">
      <c r="A236" s="88"/>
      <c r="B236" s="89"/>
      <c r="C236" s="90"/>
      <c r="D236" s="90"/>
      <c r="E236" s="90"/>
      <c r="F236" s="90"/>
      <c r="G236" s="90"/>
      <c r="H236" s="90"/>
      <c r="I236" s="90"/>
    </row>
    <row r="237" spans="1:9" s="50" customFormat="1" x14ac:dyDescent="0.3">
      <c r="A237" s="88"/>
      <c r="B237" s="89"/>
      <c r="C237" s="90"/>
      <c r="D237" s="90"/>
      <c r="E237" s="90"/>
      <c r="F237" s="90"/>
      <c r="G237" s="90"/>
      <c r="H237" s="90"/>
      <c r="I237" s="90"/>
    </row>
    <row r="238" spans="1:9" s="50" customFormat="1" x14ac:dyDescent="0.3">
      <c r="A238" s="88"/>
      <c r="B238" s="89"/>
      <c r="C238" s="90"/>
      <c r="D238" s="90"/>
      <c r="E238" s="90"/>
      <c r="F238" s="90"/>
      <c r="G238" s="90"/>
      <c r="H238" s="90"/>
      <c r="I238" s="90"/>
    </row>
    <row r="239" spans="1:9" s="50" customFormat="1" x14ac:dyDescent="0.3">
      <c r="A239" s="88"/>
      <c r="B239" s="89"/>
      <c r="C239" s="92"/>
      <c r="D239" s="92"/>
      <c r="E239" s="92"/>
      <c r="F239" s="92"/>
      <c r="G239" s="92"/>
      <c r="H239" s="92"/>
      <c r="I239" s="92"/>
    </row>
    <row r="240" spans="1:9" s="50" customFormat="1" ht="17.399999999999999" x14ac:dyDescent="0.3">
      <c r="A240" s="126" t="s">
        <v>239</v>
      </c>
      <c r="B240" s="17"/>
      <c r="C240" s="93"/>
      <c r="D240" s="93"/>
      <c r="E240" s="93"/>
      <c r="F240" s="93"/>
      <c r="G240" s="93"/>
      <c r="H240" s="93"/>
      <c r="I240" s="93"/>
    </row>
    <row r="241" spans="1:9" s="50" customFormat="1" ht="41.4" x14ac:dyDescent="0.3">
      <c r="A241" s="23" t="s">
        <v>1</v>
      </c>
      <c r="B241" s="24" t="s">
        <v>2</v>
      </c>
      <c r="C241" s="57" t="str">
        <f t="shared" ref="C241:I241" si="81">C4</f>
        <v>Skutočnosť rok 2022</v>
      </c>
      <c r="D241" s="57" t="str">
        <f t="shared" si="81"/>
        <v>Skutočnosť rok 2023</v>
      </c>
      <c r="E241" s="57" t="str">
        <f t="shared" si="81"/>
        <v>Schválený rozpočet  na rok 2024</v>
      </c>
      <c r="F241" s="57" t="str">
        <f t="shared" si="81"/>
        <v>Očakávaná skutočnosť rok 2024</v>
      </c>
      <c r="G241" s="57" t="str">
        <f t="shared" si="81"/>
        <v>Návrh rozpočtu  na rok 2025</v>
      </c>
      <c r="H241" s="57" t="str">
        <f t="shared" si="81"/>
        <v>Návrh rozpočtu  na rok 2026</v>
      </c>
      <c r="I241" s="57" t="str">
        <f t="shared" si="81"/>
        <v>Návrh rozpočtu  na rok 2027</v>
      </c>
    </row>
    <row r="242" spans="1:9" s="50" customFormat="1" x14ac:dyDescent="0.3">
      <c r="A242" s="32">
        <v>453</v>
      </c>
      <c r="B242" s="94" t="s">
        <v>280</v>
      </c>
      <c r="C242" s="95">
        <v>0</v>
      </c>
      <c r="D242" s="95">
        <v>88000</v>
      </c>
      <c r="E242" s="95">
        <v>0</v>
      </c>
      <c r="F242" s="95">
        <v>0</v>
      </c>
      <c r="G242" s="95">
        <v>0</v>
      </c>
      <c r="H242" s="95">
        <v>0</v>
      </c>
      <c r="I242" s="95">
        <v>0</v>
      </c>
    </row>
    <row r="243" spans="1:9" s="50" customFormat="1" x14ac:dyDescent="0.3">
      <c r="A243" s="32">
        <v>453</v>
      </c>
      <c r="B243" s="94" t="s">
        <v>240</v>
      </c>
      <c r="C243" s="95">
        <v>1000</v>
      </c>
      <c r="D243" s="95">
        <v>0</v>
      </c>
      <c r="E243" s="95">
        <v>1000</v>
      </c>
      <c r="F243" s="95">
        <v>1000</v>
      </c>
      <c r="G243" s="95">
        <v>0</v>
      </c>
      <c r="H243" s="95">
        <v>0</v>
      </c>
      <c r="I243" s="95">
        <v>0</v>
      </c>
    </row>
    <row r="244" spans="1:9" s="50" customFormat="1" x14ac:dyDescent="0.3">
      <c r="A244" s="32">
        <v>513</v>
      </c>
      <c r="B244" s="94" t="s">
        <v>241</v>
      </c>
      <c r="C244" s="95">
        <v>0</v>
      </c>
      <c r="D244" s="95">
        <v>0</v>
      </c>
      <c r="E244" s="95">
        <v>20000</v>
      </c>
      <c r="F244" s="95">
        <v>20000</v>
      </c>
      <c r="G244" s="95">
        <v>6200</v>
      </c>
      <c r="H244" s="95">
        <v>6200</v>
      </c>
      <c r="I244" s="95">
        <v>6200</v>
      </c>
    </row>
    <row r="245" spans="1:9" s="50" customFormat="1" x14ac:dyDescent="0.3">
      <c r="A245" s="32">
        <v>513</v>
      </c>
      <c r="B245" s="94" t="s">
        <v>242</v>
      </c>
      <c r="C245" s="95">
        <v>0</v>
      </c>
      <c r="D245" s="95">
        <v>0</v>
      </c>
      <c r="E245" s="95">
        <v>0</v>
      </c>
      <c r="F245" s="95">
        <v>0</v>
      </c>
      <c r="G245" s="95">
        <v>0</v>
      </c>
      <c r="H245" s="95">
        <v>0</v>
      </c>
      <c r="I245" s="95">
        <v>0</v>
      </c>
    </row>
    <row r="246" spans="1:9" s="50" customFormat="1" x14ac:dyDescent="0.3">
      <c r="A246" s="32">
        <v>513</v>
      </c>
      <c r="B246" s="94" t="s">
        <v>243</v>
      </c>
      <c r="C246" s="95">
        <v>0</v>
      </c>
      <c r="D246" s="95">
        <v>0</v>
      </c>
      <c r="E246" s="95">
        <v>0</v>
      </c>
      <c r="F246" s="95">
        <v>0</v>
      </c>
      <c r="G246" s="95">
        <v>0</v>
      </c>
      <c r="H246" s="95">
        <v>0</v>
      </c>
      <c r="I246" s="95">
        <v>0</v>
      </c>
    </row>
    <row r="247" spans="1:9" s="50" customFormat="1" x14ac:dyDescent="0.3">
      <c r="A247" s="96"/>
      <c r="B247" s="97" t="s">
        <v>244</v>
      </c>
      <c r="C247" s="98">
        <f t="shared" ref="C247:G247" si="82">SUM(C242:C246)</f>
        <v>1000</v>
      </c>
      <c r="D247" s="98">
        <f t="shared" si="82"/>
        <v>88000</v>
      </c>
      <c r="E247" s="98">
        <f t="shared" si="82"/>
        <v>21000</v>
      </c>
      <c r="F247" s="98">
        <f t="shared" ref="F247" si="83">SUM(F242:F246)</f>
        <v>21000</v>
      </c>
      <c r="G247" s="98">
        <f t="shared" si="82"/>
        <v>6200</v>
      </c>
      <c r="H247" s="98">
        <f t="shared" ref="H247:I247" si="84">SUM(H242:H246)</f>
        <v>6200</v>
      </c>
      <c r="I247" s="98">
        <f t="shared" si="84"/>
        <v>6200</v>
      </c>
    </row>
    <row r="248" spans="1:9" s="50" customFormat="1" x14ac:dyDescent="0.3">
      <c r="A248" s="99"/>
      <c r="B248" s="100"/>
      <c r="C248" s="90"/>
      <c r="D248" s="90"/>
      <c r="E248" s="90"/>
      <c r="F248" s="90"/>
      <c r="G248" s="90"/>
      <c r="H248" s="90"/>
      <c r="I248" s="90"/>
    </row>
    <row r="249" spans="1:9" s="50" customFormat="1" ht="17.399999999999999" x14ac:dyDescent="0.3">
      <c r="A249" s="126" t="s">
        <v>245</v>
      </c>
      <c r="B249" s="127"/>
      <c r="C249" s="101"/>
      <c r="D249" s="101"/>
      <c r="E249" s="101"/>
      <c r="F249" s="101"/>
      <c r="G249" s="101"/>
      <c r="H249" s="101"/>
      <c r="I249" s="101"/>
    </row>
    <row r="250" spans="1:9" s="50" customFormat="1" ht="41.4" x14ac:dyDescent="0.3">
      <c r="A250" s="23" t="s">
        <v>1</v>
      </c>
      <c r="B250" s="24" t="s">
        <v>2</v>
      </c>
      <c r="C250" s="57" t="str">
        <f t="shared" ref="C250:I250" si="85">C4</f>
        <v>Skutočnosť rok 2022</v>
      </c>
      <c r="D250" s="57" t="str">
        <f t="shared" si="85"/>
        <v>Skutočnosť rok 2023</v>
      </c>
      <c r="E250" s="57" t="str">
        <f t="shared" si="85"/>
        <v>Schválený rozpočet  na rok 2024</v>
      </c>
      <c r="F250" s="57" t="str">
        <f t="shared" si="85"/>
        <v>Očakávaná skutočnosť rok 2024</v>
      </c>
      <c r="G250" s="57" t="str">
        <f t="shared" si="85"/>
        <v>Návrh rozpočtu  na rok 2025</v>
      </c>
      <c r="H250" s="57" t="str">
        <f t="shared" si="85"/>
        <v>Návrh rozpočtu  na rok 2026</v>
      </c>
      <c r="I250" s="57" t="str">
        <f t="shared" si="85"/>
        <v>Návrh rozpočtu  na rok 2027</v>
      </c>
    </row>
    <row r="251" spans="1:9" s="50" customFormat="1" x14ac:dyDescent="0.3">
      <c r="A251" s="32">
        <v>821004</v>
      </c>
      <c r="B251" s="33" t="s">
        <v>246</v>
      </c>
      <c r="C251" s="34">
        <v>0</v>
      </c>
      <c r="D251" s="34">
        <v>0</v>
      </c>
      <c r="E251" s="34">
        <v>2400</v>
      </c>
      <c r="F251" s="34">
        <v>2400</v>
      </c>
      <c r="G251" s="34">
        <v>2400</v>
      </c>
      <c r="H251" s="34">
        <v>2400</v>
      </c>
      <c r="I251" s="34">
        <v>2400</v>
      </c>
    </row>
    <row r="252" spans="1:9" s="50" customFormat="1" x14ac:dyDescent="0.3">
      <c r="A252" s="63">
        <v>821005</v>
      </c>
      <c r="B252" s="102" t="s">
        <v>247</v>
      </c>
      <c r="C252" s="34">
        <v>3800</v>
      </c>
      <c r="D252" s="34">
        <v>3800</v>
      </c>
      <c r="E252" s="34">
        <v>3800</v>
      </c>
      <c r="F252" s="34">
        <v>3800</v>
      </c>
      <c r="G252" s="34">
        <v>3800</v>
      </c>
      <c r="H252" s="34">
        <v>3800</v>
      </c>
      <c r="I252" s="34">
        <v>3800</v>
      </c>
    </row>
    <row r="253" spans="1:9" s="50" customFormat="1" x14ac:dyDescent="0.3">
      <c r="A253" s="96"/>
      <c r="B253" s="55" t="s">
        <v>244</v>
      </c>
      <c r="C253" s="98">
        <f t="shared" ref="C253:G253" si="86">SUM(C251:C252)</f>
        <v>3800</v>
      </c>
      <c r="D253" s="98">
        <f t="shared" si="86"/>
        <v>3800</v>
      </c>
      <c r="E253" s="98">
        <f t="shared" si="86"/>
        <v>6200</v>
      </c>
      <c r="F253" s="98">
        <f t="shared" ref="F253" si="87">SUM(F251:F252)</f>
        <v>6200</v>
      </c>
      <c r="G253" s="98">
        <f t="shared" si="86"/>
        <v>6200</v>
      </c>
      <c r="H253" s="98">
        <f t="shared" ref="H253:I253" si="88">SUM(H251:H252)</f>
        <v>6200</v>
      </c>
      <c r="I253" s="98">
        <f t="shared" si="88"/>
        <v>6200</v>
      </c>
    </row>
    <row r="254" spans="1:9" s="131" customFormat="1" x14ac:dyDescent="0.3">
      <c r="A254" s="128"/>
      <c r="B254" s="129"/>
      <c r="C254" s="130"/>
      <c r="D254" s="130"/>
      <c r="E254" s="130"/>
      <c r="F254" s="130"/>
      <c r="G254" s="130"/>
      <c r="H254" s="130"/>
      <c r="I254" s="130"/>
    </row>
    <row r="255" spans="1:9" s="50" customFormat="1" ht="17.399999999999999" x14ac:dyDescent="0.3">
      <c r="A255" s="132" t="s">
        <v>248</v>
      </c>
      <c r="B255" s="133"/>
      <c r="C255" s="104"/>
      <c r="D255" s="104"/>
      <c r="E255" s="104"/>
      <c r="F255" s="104"/>
      <c r="G255" s="104"/>
      <c r="H255" s="104"/>
      <c r="I255" s="104"/>
    </row>
    <row r="256" spans="1:9" s="50" customFormat="1" ht="41.4" x14ac:dyDescent="0.3">
      <c r="A256" s="81"/>
      <c r="B256" s="105"/>
      <c r="C256" s="106" t="str">
        <f t="shared" ref="C256:I256" si="89">C4</f>
        <v>Skutočnosť rok 2022</v>
      </c>
      <c r="D256" s="106" t="str">
        <f t="shared" si="89"/>
        <v>Skutočnosť rok 2023</v>
      </c>
      <c r="E256" s="106" t="str">
        <f t="shared" si="89"/>
        <v>Schválený rozpočet  na rok 2024</v>
      </c>
      <c r="F256" s="106" t="str">
        <f t="shared" si="89"/>
        <v>Očakávaná skutočnosť rok 2024</v>
      </c>
      <c r="G256" s="106" t="str">
        <f t="shared" si="89"/>
        <v>Návrh rozpočtu  na rok 2025</v>
      </c>
      <c r="H256" s="106" t="str">
        <f t="shared" si="89"/>
        <v>Návrh rozpočtu  na rok 2026</v>
      </c>
      <c r="I256" s="106" t="str">
        <f t="shared" si="89"/>
        <v>Návrh rozpočtu  na rok 2027</v>
      </c>
    </row>
    <row r="257" spans="1:9" s="50" customFormat="1" x14ac:dyDescent="0.3">
      <c r="A257" s="107" t="s">
        <v>249</v>
      </c>
      <c r="B257" s="108"/>
      <c r="C257" s="109">
        <f t="shared" ref="C257:I257" si="90">C53</f>
        <v>194186</v>
      </c>
      <c r="D257" s="109">
        <f t="shared" si="90"/>
        <v>248160</v>
      </c>
      <c r="E257" s="109">
        <f t="shared" si="90"/>
        <v>235182</v>
      </c>
      <c r="F257" s="109">
        <f t="shared" si="90"/>
        <v>235239</v>
      </c>
      <c r="G257" s="109">
        <f t="shared" si="90"/>
        <v>253625</v>
      </c>
      <c r="H257" s="109">
        <f t="shared" si="90"/>
        <v>253625</v>
      </c>
      <c r="I257" s="109">
        <f t="shared" si="90"/>
        <v>253625</v>
      </c>
    </row>
    <row r="258" spans="1:9" s="50" customFormat="1" x14ac:dyDescent="0.3">
      <c r="A258" s="110" t="s">
        <v>250</v>
      </c>
      <c r="B258" s="108"/>
      <c r="C258" s="109">
        <f t="shared" ref="C258:I258" si="91">C64</f>
        <v>48448</v>
      </c>
      <c r="D258" s="109">
        <f t="shared" si="91"/>
        <v>99088</v>
      </c>
      <c r="E258" s="109">
        <f t="shared" si="91"/>
        <v>18294</v>
      </c>
      <c r="F258" s="109">
        <f t="shared" si="91"/>
        <v>18294</v>
      </c>
      <c r="G258" s="109">
        <f t="shared" si="91"/>
        <v>67075</v>
      </c>
      <c r="H258" s="109">
        <f t="shared" si="91"/>
        <v>0</v>
      </c>
      <c r="I258" s="109">
        <f t="shared" si="91"/>
        <v>0</v>
      </c>
    </row>
    <row r="259" spans="1:9" s="50" customFormat="1" x14ac:dyDescent="0.3">
      <c r="A259" s="110" t="s">
        <v>251</v>
      </c>
      <c r="B259" s="108"/>
      <c r="C259" s="109">
        <f>C247</f>
        <v>1000</v>
      </c>
      <c r="D259" s="109">
        <f>D247</f>
        <v>88000</v>
      </c>
      <c r="E259" s="109">
        <f>E247</f>
        <v>21000</v>
      </c>
      <c r="F259" s="109">
        <f>F247</f>
        <v>21000</v>
      </c>
      <c r="G259" s="109">
        <v>6200</v>
      </c>
      <c r="H259" s="109">
        <f>H247</f>
        <v>6200</v>
      </c>
      <c r="I259" s="109">
        <f>I247</f>
        <v>6200</v>
      </c>
    </row>
    <row r="260" spans="1:9" s="50" customFormat="1" x14ac:dyDescent="0.3">
      <c r="A260" s="111" t="s">
        <v>252</v>
      </c>
      <c r="B260" s="112"/>
      <c r="C260" s="113">
        <f t="shared" ref="C260:G260" si="92">SUM(C257:C259)</f>
        <v>243634</v>
      </c>
      <c r="D260" s="113">
        <f t="shared" si="92"/>
        <v>435248</v>
      </c>
      <c r="E260" s="113">
        <f t="shared" si="92"/>
        <v>274476</v>
      </c>
      <c r="F260" s="113">
        <f t="shared" ref="F260" si="93">SUM(F257:F259)</f>
        <v>274533</v>
      </c>
      <c r="G260" s="113">
        <f t="shared" si="92"/>
        <v>326900</v>
      </c>
      <c r="H260" s="113">
        <f t="shared" ref="H260:I260" si="94">SUM(H257:H259)</f>
        <v>259825</v>
      </c>
      <c r="I260" s="113">
        <f t="shared" si="94"/>
        <v>259825</v>
      </c>
    </row>
    <row r="261" spans="1:9" s="50" customFormat="1" x14ac:dyDescent="0.3">
      <c r="A261" s="114"/>
      <c r="B261" s="115"/>
      <c r="C261" s="56"/>
      <c r="D261" s="56"/>
      <c r="E261" s="56"/>
      <c r="F261" s="56"/>
      <c r="G261" s="56"/>
      <c r="H261" s="56"/>
      <c r="I261" s="56"/>
    </row>
    <row r="262" spans="1:9" s="50" customFormat="1" x14ac:dyDescent="0.3">
      <c r="A262" s="116" t="s">
        <v>253</v>
      </c>
      <c r="B262" s="117"/>
      <c r="C262" s="118">
        <f t="shared" ref="C262:I262" si="95">C216</f>
        <v>211631</v>
      </c>
      <c r="D262" s="118">
        <f t="shared" si="95"/>
        <v>236346.34</v>
      </c>
      <c r="E262" s="118">
        <f t="shared" si="95"/>
        <v>232400</v>
      </c>
      <c r="F262" s="118">
        <f t="shared" si="95"/>
        <v>232400</v>
      </c>
      <c r="G262" s="118">
        <f t="shared" si="95"/>
        <v>252857</v>
      </c>
      <c r="H262" s="118">
        <f t="shared" si="95"/>
        <v>252857</v>
      </c>
      <c r="I262" s="118">
        <f t="shared" si="95"/>
        <v>252857</v>
      </c>
    </row>
    <row r="263" spans="1:9" s="50" customFormat="1" x14ac:dyDescent="0.3">
      <c r="A263" s="110" t="s">
        <v>254</v>
      </c>
      <c r="B263" s="108"/>
      <c r="C263" s="118">
        <f>C233</f>
        <v>34591</v>
      </c>
      <c r="D263" s="118">
        <f>D233</f>
        <v>179761</v>
      </c>
      <c r="E263" s="118">
        <f>E233</f>
        <v>35099</v>
      </c>
      <c r="F263" s="118">
        <f>F233</f>
        <v>35099</v>
      </c>
      <c r="G263" s="118">
        <f>G233</f>
        <v>55000</v>
      </c>
      <c r="H263" s="118">
        <f>H233</f>
        <v>0</v>
      </c>
      <c r="I263" s="118">
        <f>I233</f>
        <v>0</v>
      </c>
    </row>
    <row r="264" spans="1:9" s="50" customFormat="1" x14ac:dyDescent="0.3">
      <c r="A264" s="119" t="s">
        <v>255</v>
      </c>
      <c r="B264" s="120"/>
      <c r="C264" s="121">
        <f>C253</f>
        <v>3800</v>
      </c>
      <c r="D264" s="121">
        <f>D253</f>
        <v>3800</v>
      </c>
      <c r="E264" s="121">
        <f>E253</f>
        <v>6200</v>
      </c>
      <c r="F264" s="121">
        <f>F253</f>
        <v>6200</v>
      </c>
      <c r="G264" s="121">
        <f>G253</f>
        <v>6200</v>
      </c>
      <c r="H264" s="121">
        <f>H253</f>
        <v>6200</v>
      </c>
      <c r="I264" s="121">
        <f>I253</f>
        <v>6200</v>
      </c>
    </row>
    <row r="265" spans="1:9" s="50" customFormat="1" x14ac:dyDescent="0.3">
      <c r="A265" s="111" t="s">
        <v>256</v>
      </c>
      <c r="B265" s="112"/>
      <c r="C265" s="122">
        <f t="shared" ref="C265:G265" si="96">SUM(C262:C264)</f>
        <v>250022</v>
      </c>
      <c r="D265" s="122">
        <f t="shared" si="96"/>
        <v>419907.33999999997</v>
      </c>
      <c r="E265" s="122">
        <f t="shared" si="96"/>
        <v>273699</v>
      </c>
      <c r="F265" s="122">
        <f t="shared" ref="F265" si="97">SUM(F262:F264)</f>
        <v>273699</v>
      </c>
      <c r="G265" s="122">
        <f t="shared" si="96"/>
        <v>314057</v>
      </c>
      <c r="H265" s="122">
        <f t="shared" ref="H265:I265" si="98">SUM(H262:H264)</f>
        <v>259057</v>
      </c>
      <c r="I265" s="122">
        <f t="shared" si="98"/>
        <v>259057</v>
      </c>
    </row>
    <row r="266" spans="1:9" s="50" customFormat="1" x14ac:dyDescent="0.3">
      <c r="A266" s="123" t="s">
        <v>257</v>
      </c>
      <c r="B266" s="103"/>
      <c r="C266" s="124">
        <f t="shared" ref="C266:G266" si="99">C260-C265</f>
        <v>-6388</v>
      </c>
      <c r="D266" s="124">
        <f t="shared" si="99"/>
        <v>15340.660000000033</v>
      </c>
      <c r="E266" s="124">
        <f t="shared" si="99"/>
        <v>777</v>
      </c>
      <c r="F266" s="124">
        <f t="shared" ref="F266" si="100">F260-F265</f>
        <v>834</v>
      </c>
      <c r="G266" s="124">
        <f t="shared" si="99"/>
        <v>12843</v>
      </c>
      <c r="H266" s="124">
        <f t="shared" ref="H266:I266" si="101">H260-H265</f>
        <v>768</v>
      </c>
      <c r="I266" s="124">
        <f t="shared" si="101"/>
        <v>768</v>
      </c>
    </row>
    <row r="267" spans="1:9" s="50" customFormat="1" x14ac:dyDescent="0.3">
      <c r="A267" s="123"/>
      <c r="B267" s="103"/>
      <c r="C267" s="124"/>
      <c r="D267" s="124"/>
      <c r="E267" s="124"/>
      <c r="F267" s="124"/>
      <c r="G267" s="124"/>
      <c r="H267" s="124"/>
      <c r="I267" s="124"/>
    </row>
    <row r="268" spans="1:9" s="50" customFormat="1" x14ac:dyDescent="0.3">
      <c r="A268" s="123"/>
      <c r="B268" s="103"/>
      <c r="C268" s="124"/>
      <c r="D268" s="124"/>
      <c r="E268" s="124"/>
      <c r="F268" s="124"/>
      <c r="G268" s="124"/>
      <c r="H268" s="124"/>
      <c r="I268" s="124"/>
    </row>
    <row r="269" spans="1:9" s="50" customFormat="1" x14ac:dyDescent="0.3">
      <c r="A269" s="81" t="s">
        <v>288</v>
      </c>
      <c r="B269" s="125"/>
      <c r="C269" s="91"/>
      <c r="D269" s="91"/>
      <c r="E269" s="91"/>
      <c r="F269" s="91"/>
      <c r="G269" s="91"/>
      <c r="H269" s="91"/>
      <c r="I269" s="91"/>
    </row>
    <row r="270" spans="1:9" s="50" customFormat="1" x14ac:dyDescent="0.3">
      <c r="A270" s="81" t="s">
        <v>258</v>
      </c>
      <c r="B270" s="125"/>
      <c r="C270" s="91"/>
      <c r="D270" s="91"/>
      <c r="E270" s="91"/>
      <c r="F270" s="91"/>
      <c r="G270" s="91"/>
      <c r="H270" s="91"/>
      <c r="I270" s="91"/>
    </row>
    <row r="271" spans="1:9" x14ac:dyDescent="0.3">
      <c r="A271" s="6"/>
      <c r="B271" s="7"/>
      <c r="C271" s="8"/>
      <c r="D271" s="8"/>
      <c r="E271" s="8"/>
      <c r="F271" s="8"/>
      <c r="G271" s="8"/>
      <c r="H271" s="8"/>
      <c r="I271" s="8"/>
    </row>
    <row r="272" spans="1:9" x14ac:dyDescent="0.3">
      <c r="A272" s="6"/>
      <c r="B272" s="7"/>
      <c r="C272" s="8"/>
      <c r="D272" s="8"/>
      <c r="E272" s="8"/>
      <c r="F272" s="8"/>
      <c r="G272" s="8"/>
      <c r="H272" s="8"/>
      <c r="I272" s="8"/>
    </row>
    <row r="273" spans="1:9" x14ac:dyDescent="0.3">
      <c r="A273" s="6"/>
      <c r="B273" s="7"/>
      <c r="C273" s="8"/>
      <c r="D273" s="8"/>
      <c r="E273" s="8"/>
      <c r="F273" s="8"/>
      <c r="G273" s="8"/>
      <c r="H273" s="8"/>
      <c r="I273" s="8"/>
    </row>
    <row r="274" spans="1:9" x14ac:dyDescent="0.3">
      <c r="A274" s="6"/>
      <c r="B274" s="7"/>
      <c r="C274" s="8"/>
      <c r="D274" s="8"/>
      <c r="E274" s="8"/>
      <c r="F274" s="8"/>
      <c r="G274" s="8"/>
      <c r="H274" s="8"/>
      <c r="I274" s="8"/>
    </row>
    <row r="275" spans="1:9" x14ac:dyDescent="0.3">
      <c r="A275" s="6"/>
      <c r="B275" s="7"/>
      <c r="C275" s="8"/>
      <c r="D275" s="8"/>
      <c r="E275" s="8"/>
      <c r="F275" s="8"/>
      <c r="G275" s="8"/>
      <c r="H275" s="8"/>
      <c r="I275" s="8"/>
    </row>
    <row r="276" spans="1:9" x14ac:dyDescent="0.3">
      <c r="C276" s="11"/>
      <c r="D276" s="11"/>
      <c r="E276" s="11"/>
      <c r="F276" s="11"/>
      <c r="G276" s="11"/>
      <c r="H276" s="11"/>
      <c r="I276" s="11"/>
    </row>
    <row r="277" spans="1:9" x14ac:dyDescent="0.3">
      <c r="A277" s="12"/>
    </row>
    <row r="278" spans="1:9" x14ac:dyDescent="0.3">
      <c r="A278" s="12"/>
    </row>
    <row r="279" spans="1:9" x14ac:dyDescent="0.3">
      <c r="A279" s="12"/>
    </row>
    <row r="280" spans="1:9" x14ac:dyDescent="0.3">
      <c r="A280" s="12"/>
    </row>
    <row r="281" spans="1:9" x14ac:dyDescent="0.3">
      <c r="A281" s="12"/>
    </row>
    <row r="282" spans="1:9" x14ac:dyDescent="0.3">
      <c r="A282" s="12"/>
    </row>
    <row r="283" spans="1:9" x14ac:dyDescent="0.3">
      <c r="A283" s="12"/>
    </row>
    <row r="284" spans="1:9" x14ac:dyDescent="0.3">
      <c r="A284" s="12"/>
    </row>
    <row r="285" spans="1:9" x14ac:dyDescent="0.3">
      <c r="A285" s="12"/>
    </row>
    <row r="286" spans="1:9" x14ac:dyDescent="0.3">
      <c r="A286" s="12"/>
    </row>
    <row r="287" spans="1:9" x14ac:dyDescent="0.3">
      <c r="A287" s="12"/>
    </row>
    <row r="288" spans="1:9" x14ac:dyDescent="0.3">
      <c r="A288" s="12"/>
    </row>
    <row r="289" spans="1:1" x14ac:dyDescent="0.3">
      <c r="A289" s="12"/>
    </row>
    <row r="290" spans="1:1" x14ac:dyDescent="0.3">
      <c r="A290" s="12"/>
    </row>
    <row r="291" spans="1:1" x14ac:dyDescent="0.3">
      <c r="A291" s="12"/>
    </row>
    <row r="292" spans="1:1" x14ac:dyDescent="0.3">
      <c r="A292" s="12"/>
    </row>
    <row r="293" spans="1:1" x14ac:dyDescent="0.3">
      <c r="A293" s="12"/>
    </row>
    <row r="294" spans="1:1" x14ac:dyDescent="0.3">
      <c r="A294" s="12"/>
    </row>
    <row r="295" spans="1:1" x14ac:dyDescent="0.3">
      <c r="A295" s="12"/>
    </row>
    <row r="296" spans="1:1" x14ac:dyDescent="0.3">
      <c r="A296" s="12"/>
    </row>
    <row r="297" spans="1:1" x14ac:dyDescent="0.3">
      <c r="A297" s="12"/>
    </row>
    <row r="298" spans="1:1" x14ac:dyDescent="0.3">
      <c r="A298" s="12"/>
    </row>
    <row r="299" spans="1:1" x14ac:dyDescent="0.3">
      <c r="A299" s="12"/>
    </row>
    <row r="300" spans="1:1" x14ac:dyDescent="0.3">
      <c r="A300" s="12"/>
    </row>
    <row r="301" spans="1:1" x14ac:dyDescent="0.3">
      <c r="A301" s="12"/>
    </row>
    <row r="302" spans="1:1" x14ac:dyDescent="0.3">
      <c r="A302" s="12"/>
    </row>
    <row r="303" spans="1:1" x14ac:dyDescent="0.3">
      <c r="A303" s="12"/>
    </row>
    <row r="304" spans="1:1" x14ac:dyDescent="0.3">
      <c r="A304" s="12"/>
    </row>
    <row r="305" spans="1:9" x14ac:dyDescent="0.3">
      <c r="A305" s="12"/>
    </row>
    <row r="306" spans="1:9" x14ac:dyDescent="0.3">
      <c r="A306" s="12"/>
    </row>
    <row r="307" spans="1:9" x14ac:dyDescent="0.3">
      <c r="A307" s="12"/>
      <c r="C307" s="11"/>
      <c r="D307" s="11"/>
      <c r="E307" s="11"/>
      <c r="F307" s="11"/>
      <c r="G307" s="11"/>
      <c r="H307" s="11"/>
      <c r="I307" s="11"/>
    </row>
    <row r="308" spans="1:9" x14ac:dyDescent="0.3">
      <c r="A308" s="12"/>
    </row>
    <row r="309" spans="1:9" x14ac:dyDescent="0.3">
      <c r="A309" s="12"/>
    </row>
    <row r="310" spans="1:9" x14ac:dyDescent="0.3">
      <c r="A310" s="12"/>
    </row>
    <row r="311" spans="1:9" x14ac:dyDescent="0.3">
      <c r="A311" s="12"/>
    </row>
  </sheetData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2024-12-04T14:18:40Z</cp:lastPrinted>
  <dcterms:created xsi:type="dcterms:W3CDTF">2023-12-03T06:31:52Z</dcterms:created>
  <dcterms:modified xsi:type="dcterms:W3CDTF">2024-12-04T14:18:49Z</dcterms:modified>
</cp:coreProperties>
</file>