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y\Rozpocet, zaverecny ucet\2022\"/>
    </mc:Choice>
  </mc:AlternateContent>
  <bookViews>
    <workbookView xWindow="0" yWindow="0" windowWidth="28776" windowHeight="11748" tabRatio="500"/>
  </bookViews>
  <sheets>
    <sheet name="P+V" sheetId="1" r:id="rId1"/>
    <sheet name="Sheet3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2" i="1" l="1"/>
  <c r="F277" i="1"/>
  <c r="F275" i="1"/>
  <c r="F253" i="1"/>
  <c r="F281" i="1" s="1"/>
  <c r="F237" i="1"/>
  <c r="F280" i="1" s="1"/>
  <c r="C152" i="1"/>
  <c r="D152" i="1"/>
  <c r="G152" i="1"/>
  <c r="F60" i="1"/>
  <c r="F276" i="1" s="1"/>
  <c r="D266" i="1" l="1"/>
  <c r="C274" i="1" l="1"/>
  <c r="C272" i="1"/>
  <c r="C282" i="1" s="1"/>
  <c r="C269" i="1"/>
  <c r="C266" i="1"/>
  <c r="C277" i="1" s="1"/>
  <c r="C260" i="1"/>
  <c r="C253" i="1"/>
  <c r="C281" i="1" s="1"/>
  <c r="C242" i="1"/>
  <c r="C224" i="1"/>
  <c r="C216" i="1"/>
  <c r="C209" i="1"/>
  <c r="C203" i="1"/>
  <c r="C201" i="1"/>
  <c r="C194" i="1"/>
  <c r="C182" i="1"/>
  <c r="C169" i="1"/>
  <c r="C166" i="1"/>
  <c r="C163" i="1"/>
  <c r="C156" i="1"/>
  <c r="C154" i="1"/>
  <c r="C146" i="1"/>
  <c r="C142" i="1"/>
  <c r="C127" i="1"/>
  <c r="C117" i="1"/>
  <c r="C112" i="1"/>
  <c r="C107" i="1"/>
  <c r="C101" i="1"/>
  <c r="C96" i="1"/>
  <c r="C63" i="1"/>
  <c r="C62" i="1"/>
  <c r="C60" i="1"/>
  <c r="C276" i="1" s="1"/>
  <c r="C51" i="1"/>
  <c r="C36" i="1"/>
  <c r="C32" i="1"/>
  <c r="C15" i="1" s="1"/>
  <c r="C5" i="1"/>
  <c r="C237" i="1" l="1"/>
  <c r="C280" i="1" s="1"/>
  <c r="C283" i="1" s="1"/>
  <c r="C47" i="1"/>
  <c r="C275" i="1" s="1"/>
  <c r="C278" i="1" s="1"/>
  <c r="D283" i="1"/>
  <c r="D278" i="1"/>
  <c r="G274" i="1"/>
  <c r="G272" i="1"/>
  <c r="G282" i="1" s="1"/>
  <c r="G269" i="1"/>
  <c r="G266" i="1"/>
  <c r="G277" i="1" s="1"/>
  <c r="G260" i="1"/>
  <c r="G253" i="1"/>
  <c r="G281" i="1" s="1"/>
  <c r="D253" i="1"/>
  <c r="G242" i="1"/>
  <c r="G224" i="1"/>
  <c r="D224" i="1"/>
  <c r="G216" i="1"/>
  <c r="D216" i="1"/>
  <c r="G209" i="1"/>
  <c r="D209" i="1"/>
  <c r="G203" i="1"/>
  <c r="D203" i="1"/>
  <c r="G201" i="1"/>
  <c r="D201" i="1"/>
  <c r="G194" i="1"/>
  <c r="D194" i="1"/>
  <c r="G182" i="1"/>
  <c r="D182" i="1"/>
  <c r="G169" i="1"/>
  <c r="D169" i="1"/>
  <c r="G166" i="1"/>
  <c r="D166" i="1"/>
  <c r="G163" i="1"/>
  <c r="D163" i="1"/>
  <c r="G156" i="1"/>
  <c r="D156" i="1"/>
  <c r="G154" i="1"/>
  <c r="D154" i="1"/>
  <c r="G146" i="1"/>
  <c r="D146" i="1"/>
  <c r="G142" i="1"/>
  <c r="D142" i="1"/>
  <c r="G127" i="1"/>
  <c r="D127" i="1"/>
  <c r="G117" i="1"/>
  <c r="D117" i="1"/>
  <c r="G112" i="1"/>
  <c r="D112" i="1"/>
  <c r="D110" i="1"/>
  <c r="G107" i="1"/>
  <c r="D107" i="1"/>
  <c r="G101" i="1"/>
  <c r="D101" i="1"/>
  <c r="G96" i="1"/>
  <c r="D96" i="1"/>
  <c r="G63" i="1"/>
  <c r="D63" i="1"/>
  <c r="G62" i="1"/>
  <c r="G60" i="1"/>
  <c r="G276" i="1" s="1"/>
  <c r="D60" i="1"/>
  <c r="G51" i="1"/>
  <c r="G36" i="1"/>
  <c r="D36" i="1"/>
  <c r="G32" i="1"/>
  <c r="G15" i="1" s="1"/>
  <c r="D32" i="1"/>
  <c r="D29" i="1"/>
  <c r="D21" i="1"/>
  <c r="D16" i="1"/>
  <c r="D11" i="1"/>
  <c r="D8" i="1"/>
  <c r="G5" i="1"/>
  <c r="C284" i="1" l="1"/>
  <c r="D5" i="1"/>
  <c r="D237" i="1"/>
  <c r="D15" i="1"/>
  <c r="D284" i="1"/>
  <c r="G237" i="1"/>
  <c r="G280" i="1" s="1"/>
  <c r="G283" i="1" s="1"/>
  <c r="G47" i="1"/>
  <c r="G275" i="1" s="1"/>
  <c r="G278" i="1" s="1"/>
  <c r="D47" i="1" l="1"/>
  <c r="G284" i="1"/>
</calcChain>
</file>

<file path=xl/sharedStrings.xml><?xml version="1.0" encoding="utf-8"?>
<sst xmlns="http://schemas.openxmlformats.org/spreadsheetml/2006/main" count="354" uniqueCount="307">
  <si>
    <t>Príjmy:</t>
  </si>
  <si>
    <t>Účet</t>
  </si>
  <si>
    <t>Názov</t>
  </si>
  <si>
    <t>Očakávaná skutočnosť k 31.12.2021</t>
  </si>
  <si>
    <t>DAŇOVÉ PRÍJMY</t>
  </si>
  <si>
    <t xml:space="preserve">dane z príjmov, ziskov a kapitálového majetku </t>
  </si>
  <si>
    <t>daň z príjmov FO - DÚ</t>
  </si>
  <si>
    <t>daň z majetku</t>
  </si>
  <si>
    <t>daň z pozemkov</t>
  </si>
  <si>
    <t xml:space="preserve">daň zo stavieb </t>
  </si>
  <si>
    <t>domáce dane na tovary a služby</t>
  </si>
  <si>
    <t>daň za psa</t>
  </si>
  <si>
    <t>daň za užívanie VP</t>
  </si>
  <si>
    <t>za zber, prepravu a znešk.kom.od., predaj odp. nádob</t>
  </si>
  <si>
    <t>NEDAŇOVÉ PRÍJMY</t>
  </si>
  <si>
    <t>príjmy z podnikania a vlastníctva majetku</t>
  </si>
  <si>
    <t>z prenajatých pozemkov</t>
  </si>
  <si>
    <t>nájomné HM - cintorín</t>
  </si>
  <si>
    <t>z prenajatých strojov,zariadení</t>
  </si>
  <si>
    <t>z prenajatých budov, priestorov</t>
  </si>
  <si>
    <t>administratívne a iné poplatky a platby</t>
  </si>
  <si>
    <t>správne poplatky</t>
  </si>
  <si>
    <t>príspevok na opatr.služba</t>
  </si>
  <si>
    <t>za reklamy</t>
  </si>
  <si>
    <t>poplatky /za služby, cintorínske, zálohy,reklama, MR/</t>
  </si>
  <si>
    <t>výrub stromov</t>
  </si>
  <si>
    <t>za stravné</t>
  </si>
  <si>
    <t>prepravná služba (OS)</t>
  </si>
  <si>
    <t>úroky z domácich úverov, požičiek a vkladov</t>
  </si>
  <si>
    <t>Úroky</t>
  </si>
  <si>
    <t>Z návratných finančných výpomoci</t>
  </si>
  <si>
    <t>iné nedaňové príjmy</t>
  </si>
  <si>
    <t>z výťažkov lotérií a iných hier</t>
  </si>
  <si>
    <t>Z vratiek</t>
  </si>
  <si>
    <t>GRANTY A TRANSFERY</t>
  </si>
  <si>
    <t>Granty, Nadácia G. Bethlena</t>
  </si>
  <si>
    <t>Obnova interiérového vybavenia knižnice</t>
  </si>
  <si>
    <t>prenes. výkon št. správy obce</t>
  </si>
  <si>
    <t>Sčítanie</t>
  </si>
  <si>
    <t>Program obnovy prírody</t>
  </si>
  <si>
    <t>Ekopolis - Zelené oázy</t>
  </si>
  <si>
    <t>KultMinor</t>
  </si>
  <si>
    <t>DHZ dotácia</t>
  </si>
  <si>
    <t>Obnova dediny</t>
  </si>
  <si>
    <t>Granty z VÚC</t>
  </si>
  <si>
    <t>Spolu príjmy:</t>
  </si>
  <si>
    <t>Kapitálové príjmy:</t>
  </si>
  <si>
    <t>Predaj pozemkov</t>
  </si>
  <si>
    <t>Rekonštrukcia budovy DS</t>
  </si>
  <si>
    <t>Rekonštrukci domu smútku a areálu cintorína</t>
  </si>
  <si>
    <t>Výstavba inkl. dets. Ihriska</t>
  </si>
  <si>
    <t>WIFI pre Teba</t>
  </si>
  <si>
    <t>Spolu KP:</t>
  </si>
  <si>
    <t>Výdavky:</t>
  </si>
  <si>
    <t>01.110</t>
  </si>
  <si>
    <t>Správa obecného úradu</t>
  </si>
  <si>
    <t>01 110 611 000</t>
  </si>
  <si>
    <t>Plat OcÚ</t>
  </si>
  <si>
    <t>Poistné do SP</t>
  </si>
  <si>
    <t>Cestovné náhrady</t>
  </si>
  <si>
    <t>Energie</t>
  </si>
  <si>
    <t>Poštovné</t>
  </si>
  <si>
    <t>Telekomunikačné služby</t>
  </si>
  <si>
    <t>Všeobecný materiál</t>
  </si>
  <si>
    <t>Knihy, časopisy,...</t>
  </si>
  <si>
    <t>PHM</t>
  </si>
  <si>
    <t>Reprezentačné</t>
  </si>
  <si>
    <t>Povinné zmluvné poistenie</t>
  </si>
  <si>
    <t>Údržba výpočtovej techniky</t>
  </si>
  <si>
    <t>Údržba osobn. automobilov</t>
  </si>
  <si>
    <t>Údržba strojov, prístrojov</t>
  </si>
  <si>
    <t>Údržba, rekonštrukcia KD, zariad.</t>
  </si>
  <si>
    <t>Nájom  -  kat.cirkev, ref. cirkev</t>
  </si>
  <si>
    <t>Školenie, kurzy</t>
  </si>
  <si>
    <t>Propagácia, reklama</t>
  </si>
  <si>
    <t>Všeobecné služby</t>
  </si>
  <si>
    <t>Stavebníctvo</t>
  </si>
  <si>
    <t>Všeobecné služby - soc. podnik</t>
  </si>
  <si>
    <t>Audítorské</t>
  </si>
  <si>
    <t>Štúdie, posudky</t>
  </si>
  <si>
    <t>Poplatky, odvody, dane, RTVS</t>
  </si>
  <si>
    <t>Stravovanie</t>
  </si>
  <si>
    <t>Poistenie majetku obce</t>
  </si>
  <si>
    <t>Prídel do sociálneho fondu</t>
  </si>
  <si>
    <t>Odmeny poslancom í</t>
  </si>
  <si>
    <t>Spoločný úrad</t>
  </si>
  <si>
    <t>MAS P. o.z.</t>
  </si>
  <si>
    <t>Vyúčtovanie dotácie</t>
  </si>
  <si>
    <t>Mzdy - stavebné konanie</t>
  </si>
  <si>
    <t>Mzdy - dotácie</t>
  </si>
  <si>
    <t>Dotácie-tovar a služby</t>
  </si>
  <si>
    <t>Vyúčtovanie Bethlen Alap</t>
  </si>
  <si>
    <t>01.330</t>
  </si>
  <si>
    <t>Matričná činnosť</t>
  </si>
  <si>
    <t>611 000</t>
  </si>
  <si>
    <t>Matrika - plat</t>
  </si>
  <si>
    <t>Matrika - poistné do VZP</t>
  </si>
  <si>
    <t>Matrika - poistné do SP</t>
  </si>
  <si>
    <t>Matrika - cestovné</t>
  </si>
  <si>
    <t>Matrika - tovar</t>
  </si>
  <si>
    <t>01.600</t>
  </si>
  <si>
    <t>Výdavky na voľby, sčítanie</t>
  </si>
  <si>
    <t>01 600 637 037</t>
  </si>
  <si>
    <t xml:space="preserve"> 641 009</t>
  </si>
  <si>
    <t>Voľby prezidenta SR a  do EP</t>
  </si>
  <si>
    <t>01.700</t>
  </si>
  <si>
    <t>Úroky z úveru</t>
  </si>
  <si>
    <t>01 700 651 003</t>
  </si>
  <si>
    <t>úroky z úveru</t>
  </si>
  <si>
    <t>03.200</t>
  </si>
  <si>
    <t>Ochrana pred požiarmi</t>
  </si>
  <si>
    <t>03 200 631 001</t>
  </si>
  <si>
    <t>PO - vodné</t>
  </si>
  <si>
    <t>PO - DPO SR</t>
  </si>
  <si>
    <t>PO - údržba PZ</t>
  </si>
  <si>
    <t>Transfery</t>
  </si>
  <si>
    <t>Transfery občianskym združ.</t>
  </si>
  <si>
    <t>Transfer pre obecný podnik</t>
  </si>
  <si>
    <t>Transfery pre DHZ Sap</t>
  </si>
  <si>
    <t>Transfery pre Csemadok Sap</t>
  </si>
  <si>
    <t>Transfery pre OFC Sap</t>
  </si>
  <si>
    <t>Transfery pre MS SČK Sap</t>
  </si>
  <si>
    <t>Transfery pre MŠ Ňárad</t>
  </si>
  <si>
    <t>Transfer pre ZŠ</t>
  </si>
  <si>
    <t>Členské príspevky ZMOS, ZMOŽO, návratná fin.výpomoc</t>
  </si>
  <si>
    <t>04.120</t>
  </si>
  <si>
    <t>Aktivačná činnosť UPSVaR</t>
  </si>
  <si>
    <r>
      <rPr>
        <b/>
        <sz val="16"/>
        <rFont val="Arial"/>
        <family val="2"/>
        <charset val="238"/>
      </rPr>
      <t>41</t>
    </r>
    <r>
      <rPr>
        <sz val="16"/>
        <rFont val="Arial"/>
        <family val="2"/>
        <charset val="238"/>
      </rPr>
      <t xml:space="preserve">              611</t>
    </r>
  </si>
  <si>
    <t>VPP plat OcÚ</t>
  </si>
  <si>
    <t>Odvody do ZP</t>
  </si>
  <si>
    <t xml:space="preserve">Odvody do SP </t>
  </si>
  <si>
    <t>Pracovné náradie</t>
  </si>
  <si>
    <t>Stravné</t>
  </si>
  <si>
    <r>
      <rPr>
        <b/>
        <sz val="16"/>
        <rFont val="Arial"/>
        <family val="2"/>
        <charset val="238"/>
      </rPr>
      <t>1AC1</t>
    </r>
    <r>
      <rPr>
        <sz val="16"/>
        <rFont val="Arial"/>
        <family val="2"/>
        <charset val="238"/>
      </rPr>
      <t xml:space="preserve">    611 000</t>
    </r>
  </si>
  <si>
    <t xml:space="preserve">VPP plat </t>
  </si>
  <si>
    <t>Odvody do SP</t>
  </si>
  <si>
    <t xml:space="preserve">Pracovné náradie </t>
  </si>
  <si>
    <t>Poistenie VPP UPSVaR</t>
  </si>
  <si>
    <r>
      <rPr>
        <b/>
        <sz val="16"/>
        <rFont val="Arial"/>
        <family val="2"/>
        <charset val="238"/>
      </rPr>
      <t>1AC2</t>
    </r>
    <r>
      <rPr>
        <sz val="16"/>
        <rFont val="Arial"/>
        <family val="2"/>
        <charset val="238"/>
      </rPr>
      <t xml:space="preserve">    611 000</t>
    </r>
  </si>
  <si>
    <t>VPP plat</t>
  </si>
  <si>
    <t>Pracovné náradie VPP</t>
  </si>
  <si>
    <t>04.510</t>
  </si>
  <si>
    <t>Cestná doprava</t>
  </si>
  <si>
    <t>PE vrecia</t>
  </si>
  <si>
    <t>Údržba ciest, chodníkov</t>
  </si>
  <si>
    <t>Zimná údržba MK</t>
  </si>
  <si>
    <t>05.100</t>
  </si>
  <si>
    <t>Nakladanie s odpadmi</t>
  </si>
  <si>
    <t>Služby za uloženie odpadu</t>
  </si>
  <si>
    <t>Mzdy zberný dvor</t>
  </si>
  <si>
    <t>TKO odvoz odpadu</t>
  </si>
  <si>
    <t>Za prevádz. Ekodvora</t>
  </si>
  <si>
    <t>Nákup odpadových nádob</t>
  </si>
  <si>
    <t>05.600</t>
  </si>
  <si>
    <t xml:space="preserve">Postrekovanie </t>
  </si>
  <si>
    <t>05600 637 005</t>
  </si>
  <si>
    <t>Postrekovanie komárov</t>
  </si>
  <si>
    <t>06.100</t>
  </si>
  <si>
    <t>Detské ihrisko</t>
  </si>
  <si>
    <t>06100 635 006</t>
  </si>
  <si>
    <t>06.200</t>
  </si>
  <si>
    <t>Verejná zeleň</t>
  </si>
  <si>
    <t>06200 621 000</t>
  </si>
  <si>
    <t>VZ dohody - odvody ZP</t>
  </si>
  <si>
    <t>VZ dohody - odvody do SP</t>
  </si>
  <si>
    <t>VZ - materiál, sadenice</t>
  </si>
  <si>
    <t>634001/633015</t>
  </si>
  <si>
    <t>VZ - PHM</t>
  </si>
  <si>
    <t>Údržba strojov verejnej zelene</t>
  </si>
  <si>
    <t>VZ dohody</t>
  </si>
  <si>
    <t>Kamerový systém</t>
  </si>
  <si>
    <t>Kamerový systém - el.energia</t>
  </si>
  <si>
    <t>Kamerový systém- poistenie+údržba</t>
  </si>
  <si>
    <t>06.400</t>
  </si>
  <si>
    <t>Verejné osvetlenie</t>
  </si>
  <si>
    <t>06 400 632 001</t>
  </si>
  <si>
    <t>VO elektrická energia</t>
  </si>
  <si>
    <t>VO údržba + rozšírenie</t>
  </si>
  <si>
    <t>08.100</t>
  </si>
  <si>
    <t xml:space="preserve">Šport: OFC Sap </t>
  </si>
  <si>
    <t>08 100 625 002</t>
  </si>
  <si>
    <t>Chr.dielňa odvody -Obec</t>
  </si>
  <si>
    <t>Energia</t>
  </si>
  <si>
    <t>OFC Sap voda</t>
  </si>
  <si>
    <t>OFC Sap materiál</t>
  </si>
  <si>
    <t>OFC Sap prepravné</t>
  </si>
  <si>
    <t>OFC Sap údržba</t>
  </si>
  <si>
    <t>OFC Sap dohody</t>
  </si>
  <si>
    <t>šport.programy - vlast.prostr.obce</t>
  </si>
  <si>
    <t>dotácia TTSK- šport.programy</t>
  </si>
  <si>
    <t>Chran.dielňa mzd.náklady Obec</t>
  </si>
  <si>
    <t>Chr.dielňa mzdové náklady Dotácia</t>
  </si>
  <si>
    <t>Chr.dielňa odvody Dotácia</t>
  </si>
  <si>
    <t>08.200</t>
  </si>
  <si>
    <t>Kultúra - kultúrny dom</t>
  </si>
  <si>
    <t>08 200 611 000</t>
  </si>
  <si>
    <t>Chran.dielňa mzd.nákl.</t>
  </si>
  <si>
    <t xml:space="preserve">Chrán.dielňa odvody </t>
  </si>
  <si>
    <t>KD energie</t>
  </si>
  <si>
    <t>KD voda</t>
  </si>
  <si>
    <t>Chrán. Dielňa mzd.náklady Dotácia</t>
  </si>
  <si>
    <t>Chrán.dielňa odvody Dotácia</t>
  </si>
  <si>
    <t>Oslavy sviatkov</t>
  </si>
  <si>
    <t>KD údržba</t>
  </si>
  <si>
    <t>TTSK projekty</t>
  </si>
  <si>
    <t xml:space="preserve">Ost. činnosť </t>
  </si>
  <si>
    <t>Knižnica voda</t>
  </si>
  <si>
    <t>Knižnica dohoda</t>
  </si>
  <si>
    <t>Knižnica - údržba budov</t>
  </si>
  <si>
    <t>Knižnica - knihy</t>
  </si>
  <si>
    <t>08.300</t>
  </si>
  <si>
    <t>Miestny rozhlas</t>
  </si>
  <si>
    <t>Údržba miestneho rozhlasu</t>
  </si>
  <si>
    <t>08.400</t>
  </si>
  <si>
    <t>Náboženské a spoločenské služby - cintorín</t>
  </si>
  <si>
    <t xml:space="preserve"> 08 400 632 001</t>
  </si>
  <si>
    <t>Cintorín - vodné</t>
  </si>
  <si>
    <t>Cintorín - materiál</t>
  </si>
  <si>
    <t>Cintorín - údržba</t>
  </si>
  <si>
    <t>Cintorín - odvoz smeti</t>
  </si>
  <si>
    <t>10.200</t>
  </si>
  <si>
    <t xml:space="preserve">Opatrovateľská služba </t>
  </si>
  <si>
    <t>10 200 637 014</t>
  </si>
  <si>
    <t>Opatrovateľská služba plat</t>
  </si>
  <si>
    <t>10 200 611 001</t>
  </si>
  <si>
    <t>OS IAZASI mzd.náklady</t>
  </si>
  <si>
    <t>OS IAZASI odvody</t>
  </si>
  <si>
    <t>OS IAZASI do ostatných ZP</t>
  </si>
  <si>
    <t>OS zdrav,OS IAZASI do SP</t>
  </si>
  <si>
    <t>OS IAZASI stravovanie, služby</t>
  </si>
  <si>
    <t>Dôchodcovia</t>
  </si>
  <si>
    <t>Dôchodcovia-všeobecný materiál</t>
  </si>
  <si>
    <t>Dôchodcovia-stravné</t>
  </si>
  <si>
    <t xml:space="preserve">Starostlivosť o star. občanov </t>
  </si>
  <si>
    <t>Dôchodcovia prepravné</t>
  </si>
  <si>
    <t>Starostlivosť o star. ob. TTSK</t>
  </si>
  <si>
    <t>TTSK  -obec</t>
  </si>
  <si>
    <t>Finančé dary pre dôchodcov</t>
  </si>
  <si>
    <t>10.700</t>
  </si>
  <si>
    <t>Denný stacionár</t>
  </si>
  <si>
    <t>Denný stacionár - plat</t>
  </si>
  <si>
    <t>621000/625000</t>
  </si>
  <si>
    <t>Denný stac. odvody do ZP, SP</t>
  </si>
  <si>
    <t>Príplatky DS</t>
  </si>
  <si>
    <t>Odmeny DS</t>
  </si>
  <si>
    <t>Denný stacionár - poistenie zodp.</t>
  </si>
  <si>
    <t>Denný stacionár - poistenie budov</t>
  </si>
  <si>
    <t>Denný stacionár -reprezentačné</t>
  </si>
  <si>
    <t>Denný stacionár - vš. služby</t>
  </si>
  <si>
    <t>Nájom budovy</t>
  </si>
  <si>
    <t>DS dohody</t>
  </si>
  <si>
    <t>Denný stacionár - všeobecný m.</t>
  </si>
  <si>
    <t>Denný stacionár - režijné náklady</t>
  </si>
  <si>
    <t>Spolu výdavky:</t>
  </si>
  <si>
    <t>Kapitálové výdavky:</t>
  </si>
  <si>
    <t xml:space="preserve"> 713 003</t>
  </si>
  <si>
    <t xml:space="preserve">WIFI pre Teba  </t>
  </si>
  <si>
    <t>713 003</t>
  </si>
  <si>
    <t>716 000</t>
  </si>
  <si>
    <t>nákup pozemkov</t>
  </si>
  <si>
    <t>WIFI EU</t>
  </si>
  <si>
    <t>717 001</t>
  </si>
  <si>
    <t>Rekonštrukcia budovy a areálu DS</t>
  </si>
  <si>
    <t>717 002</t>
  </si>
  <si>
    <t>713003</t>
  </si>
  <si>
    <t>POP</t>
  </si>
  <si>
    <t>Rekonštrukcia domu smútku a areálu cintorína</t>
  </si>
  <si>
    <t>Výstavba budovy pož.zbrojnice</t>
  </si>
  <si>
    <t>717 003</t>
  </si>
  <si>
    <t>Výstavba inkl. Dets. Ihriska</t>
  </si>
  <si>
    <t>717</t>
  </si>
  <si>
    <t>Finančné operácie príjmové:</t>
  </si>
  <si>
    <t>Bilančný prevod</t>
  </si>
  <si>
    <t>krátkodobý kontokor.úver</t>
  </si>
  <si>
    <t>Úver - štát</t>
  </si>
  <si>
    <t>Dlhodobé bankové úvery</t>
  </si>
  <si>
    <t>Spolu:</t>
  </si>
  <si>
    <t>Finančné operácie výdavkové:</t>
  </si>
  <si>
    <t>Splácanie krátkodobého úveru</t>
  </si>
  <si>
    <t>Rekapitulácia príjmov a výdavkov:</t>
  </si>
  <si>
    <t>Bežné príjmy</t>
  </si>
  <si>
    <t>Kapitálové príjmy</t>
  </si>
  <si>
    <t>Príjmové finančné operácie</t>
  </si>
  <si>
    <t>Príjmy celkom:</t>
  </si>
  <si>
    <t>Bežné výdavky</t>
  </si>
  <si>
    <t>Kapitálové výdavky</t>
  </si>
  <si>
    <t>Výdavkové finančné operácie</t>
  </si>
  <si>
    <t>Výdavky celkom:</t>
  </si>
  <si>
    <t>Rozdiel medzi P a V:</t>
  </si>
  <si>
    <t xml:space="preserve">Vyvesené dňa: </t>
  </si>
  <si>
    <t xml:space="preserve">Zvesené dňa:  </t>
  </si>
  <si>
    <t xml:space="preserve">Z preplatkov a RZZP  </t>
  </si>
  <si>
    <t>Špeciálne služby, právne</t>
  </si>
  <si>
    <t xml:space="preserve">Splácanie úveru Prima banka </t>
  </si>
  <si>
    <t>Poistné zdravotné</t>
  </si>
  <si>
    <t>Rybársky deň + propagácia a rekl.</t>
  </si>
  <si>
    <t>Očakávaná skutočnosť k 31.12.2022</t>
  </si>
  <si>
    <t>Očakávaná skutočnočnosť k 31.12.2022</t>
  </si>
  <si>
    <t xml:space="preserve">POP </t>
  </si>
  <si>
    <t>I. Úprava rozpočtu 2022</t>
  </si>
  <si>
    <t>Knižnica, pošta, kostol</t>
  </si>
  <si>
    <t>II. Úprava rozpočtu 2022</t>
  </si>
  <si>
    <t>Komunálna technika</t>
  </si>
  <si>
    <t>Výstavba budovy DHZ</t>
  </si>
  <si>
    <t>Schválený Rozpočet  na rok 2022</t>
  </si>
  <si>
    <t>Upravený Rozpočet  na rok 2022</t>
  </si>
  <si>
    <t>Návrh - 2. úprava rozpočtu obce Sap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</si>
</sst>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 Sk&quot;_-;\-* #,##0.00&quot; Sk&quot;_-;_-* \-??&quot; Sk&quot;_-;_-@_-"/>
    <numFmt numFmtId="165" formatCode="#,##0\ _€"/>
    <numFmt numFmtId="166" formatCode="[$-41B]#,##0\ _S_k;\-#,##0\ _S_k"/>
    <numFmt numFmtId="167" formatCode="[$-41B]#,##0\ _S_k;[Red]\-#,##0\ _S_k"/>
    <numFmt numFmtId="168" formatCode="#,##0&quot; €&quot;"/>
    <numFmt numFmtId="169" formatCode="#,##0.00\ _€"/>
    <numFmt numFmtId="170" formatCode="#,##0\ [$€-1];[Red]\-#,##0\ [$€-1]"/>
    <numFmt numFmtId="171" formatCode="#,##0\ [$€-1]"/>
    <numFmt numFmtId="172" formatCode="[$-41B]d/m/yyyy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i/>
      <sz val="16"/>
      <name val="Arial"/>
      <family val="2"/>
      <charset val="238"/>
    </font>
    <font>
      <sz val="16"/>
      <color rgb="FFFF0000"/>
      <name val="Arial"/>
      <family val="2"/>
      <charset val="238"/>
    </font>
    <font>
      <i/>
      <sz val="16"/>
      <name val="Arial"/>
      <family val="2"/>
      <charset val="238"/>
    </font>
    <font>
      <sz val="9"/>
      <name val="Arial"/>
      <family val="2"/>
      <charset val="238"/>
    </font>
    <font>
      <b/>
      <i/>
      <sz val="16"/>
      <color rgb="FFFF0000"/>
      <name val="Arial"/>
      <family val="2"/>
      <charset val="238"/>
    </font>
    <font>
      <b/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2F0D9"/>
        <bgColor rgb="FFD6DCE5"/>
      </patternFill>
    </fill>
    <fill>
      <patternFill patternType="solid">
        <fgColor rgb="FFFFC000"/>
        <bgColor rgb="FFFF9900"/>
      </patternFill>
    </fill>
    <fill>
      <patternFill patternType="solid">
        <fgColor theme="6" tint="0.39997558519241921"/>
        <bgColor rgb="FFD6DCE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6DCE5"/>
      </patternFill>
    </fill>
    <fill>
      <patternFill patternType="solid">
        <fgColor theme="0" tint="-0.14999847407452621"/>
        <bgColor rgb="FFE2F0D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164" fontId="2" fillId="0" borderId="0" applyBorder="0"/>
    <xf numFmtId="0" fontId="1" fillId="0" borderId="0" applyBorder="0"/>
    <xf numFmtId="165" fontId="1" fillId="0" borderId="0" applyBorder="0"/>
    <xf numFmtId="166" fontId="2" fillId="0" borderId="0" applyBorder="0"/>
    <xf numFmtId="167" fontId="3" fillId="0" borderId="1"/>
    <xf numFmtId="165" fontId="1" fillId="0" borderId="0" applyBorder="0"/>
    <xf numFmtId="168" fontId="1" fillId="0" borderId="1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5" fillId="2" borderId="0" xfId="0" applyFont="1" applyFill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 shrinkToFi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9" fontId="7" fillId="0" borderId="1" xfId="0" applyNumberFormat="1" applyFont="1" applyBorder="1" applyAlignment="1">
      <alignment wrapText="1"/>
    </xf>
    <xf numFmtId="3" fontId="4" fillId="0" borderId="1" xfId="0" applyNumberFormat="1" applyFont="1" applyBorder="1"/>
    <xf numFmtId="0" fontId="4" fillId="0" borderId="1" xfId="0" applyFont="1" applyBorder="1" applyAlignment="1">
      <alignment wrapText="1"/>
    </xf>
    <xf numFmtId="169" fontId="4" fillId="0" borderId="1" xfId="0" applyNumberFormat="1" applyFont="1" applyBorder="1" applyAlignment="1">
      <alignment wrapText="1"/>
    </xf>
    <xf numFmtId="3" fontId="7" fillId="0" borderId="1" xfId="0" applyNumberFormat="1" applyFont="1" applyBorder="1"/>
    <xf numFmtId="0" fontId="7" fillId="0" borderId="1" xfId="0" applyFont="1" applyBorder="1" applyAlignment="1">
      <alignment wrapText="1"/>
    </xf>
    <xf numFmtId="169" fontId="8" fillId="0" borderId="1" xfId="0" applyNumberFormat="1" applyFont="1" applyBorder="1" applyAlignment="1">
      <alignment wrapText="1"/>
    </xf>
    <xf numFmtId="169" fontId="4" fillId="2" borderId="1" xfId="0" applyNumberFormat="1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169" fontId="4" fillId="0" borderId="0" xfId="0" applyNumberFormat="1" applyFont="1" applyBorder="1" applyAlignment="1">
      <alignment wrapText="1"/>
    </xf>
    <xf numFmtId="169" fontId="7" fillId="0" borderId="0" xfId="0" applyNumberFormat="1" applyFont="1" applyBorder="1" applyAlignment="1">
      <alignment wrapText="1"/>
    </xf>
    <xf numFmtId="0" fontId="7" fillId="4" borderId="0" xfId="0" applyFont="1" applyFill="1" applyBorder="1" applyAlignment="1">
      <alignment wrapText="1"/>
    </xf>
    <xf numFmtId="169" fontId="7" fillId="4" borderId="3" xfId="0" applyNumberFormat="1" applyFont="1" applyFill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5" fillId="0" borderId="0" xfId="0" applyFont="1" applyBorder="1"/>
    <xf numFmtId="0" fontId="4" fillId="0" borderId="0" xfId="0" applyFont="1" applyBorder="1"/>
    <xf numFmtId="3" fontId="4" fillId="4" borderId="3" xfId="0" applyNumberFormat="1" applyFont="1" applyFill="1" applyBorder="1"/>
    <xf numFmtId="0" fontId="7" fillId="4" borderId="3" xfId="0" applyFont="1" applyFill="1" applyBorder="1" applyAlignment="1">
      <alignment wrapText="1"/>
    </xf>
    <xf numFmtId="0" fontId="5" fillId="0" borderId="4" xfId="0" applyFont="1" applyBorder="1"/>
    <xf numFmtId="0" fontId="7" fillId="0" borderId="4" xfId="0" applyFont="1" applyBorder="1"/>
    <xf numFmtId="0" fontId="7" fillId="0" borderId="1" xfId="0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69" fontId="9" fillId="2" borderId="1" xfId="0" applyNumberFormat="1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horizontal="right" vertical="top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0" fontId="7" fillId="0" borderId="0" xfId="0" applyFont="1"/>
    <xf numFmtId="49" fontId="4" fillId="0" borderId="1" xfId="0" applyNumberFormat="1" applyFont="1" applyBorder="1" applyAlignment="1">
      <alignment horizontal="right" vertical="top"/>
    </xf>
    <xf numFmtId="49" fontId="4" fillId="4" borderId="0" xfId="0" applyNumberFormat="1" applyFont="1" applyFill="1" applyBorder="1" applyAlignment="1">
      <alignment horizontal="right"/>
    </xf>
    <xf numFmtId="169" fontId="7" fillId="4" borderId="0" xfId="0" applyNumberFormat="1" applyFon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169" fontId="7" fillId="0" borderId="0" xfId="0" applyNumberFormat="1" applyFont="1" applyAlignment="1">
      <alignment wrapText="1"/>
    </xf>
    <xf numFmtId="169" fontId="7" fillId="0" borderId="4" xfId="0" applyNumberFormat="1" applyFont="1" applyBorder="1" applyAlignment="1">
      <alignment wrapText="1"/>
    </xf>
    <xf numFmtId="170" fontId="4" fillId="0" borderId="1" xfId="0" applyNumberFormat="1" applyFont="1" applyBorder="1" applyAlignment="1">
      <alignment wrapText="1"/>
    </xf>
    <xf numFmtId="169" fontId="4" fillId="0" borderId="1" xfId="2" applyNumberFormat="1" applyFont="1" applyBorder="1" applyAlignment="1">
      <alignment wrapText="1"/>
    </xf>
    <xf numFmtId="3" fontId="7" fillId="4" borderId="3" xfId="0" applyNumberFormat="1" applyFont="1" applyFill="1" applyBorder="1"/>
    <xf numFmtId="3" fontId="7" fillId="4" borderId="3" xfId="0" applyNumberFormat="1" applyFont="1" applyFill="1" applyBorder="1" applyAlignment="1">
      <alignment wrapText="1"/>
    </xf>
    <xf numFmtId="169" fontId="7" fillId="4" borderId="3" xfId="2" applyNumberFormat="1" applyFont="1" applyFill="1" applyBorder="1" applyAlignment="1">
      <alignment wrapText="1"/>
    </xf>
    <xf numFmtId="170" fontId="7" fillId="0" borderId="0" xfId="0" applyNumberFormat="1" applyFont="1" applyBorder="1" applyAlignment="1">
      <alignment wrapText="1"/>
    </xf>
    <xf numFmtId="169" fontId="4" fillId="2" borderId="4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170" fontId="4" fillId="0" borderId="0" xfId="0" applyNumberFormat="1" applyFont="1" applyBorder="1" applyAlignment="1">
      <alignment wrapText="1"/>
    </xf>
    <xf numFmtId="171" fontId="7" fillId="0" borderId="4" xfId="0" applyNumberFormat="1" applyFont="1" applyBorder="1"/>
    <xf numFmtId="170" fontId="7" fillId="0" borderId="6" xfId="0" applyNumberFormat="1" applyFont="1" applyBorder="1" applyAlignment="1">
      <alignment wrapText="1"/>
    </xf>
    <xf numFmtId="171" fontId="7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170" fontId="4" fillId="0" borderId="8" xfId="0" applyNumberFormat="1" applyFont="1" applyBorder="1" applyAlignment="1">
      <alignment wrapText="1"/>
    </xf>
    <xf numFmtId="171" fontId="4" fillId="0" borderId="1" xfId="0" applyNumberFormat="1" applyFont="1" applyBorder="1"/>
    <xf numFmtId="0" fontId="4" fillId="0" borderId="7" xfId="0" applyFont="1" applyBorder="1" applyAlignment="1"/>
    <xf numFmtId="0" fontId="5" fillId="2" borderId="3" xfId="0" applyFont="1" applyFill="1" applyBorder="1" applyAlignment="1"/>
    <xf numFmtId="170" fontId="4" fillId="2" borderId="3" xfId="0" applyNumberFormat="1" applyFont="1" applyFill="1" applyBorder="1" applyAlignment="1">
      <alignment wrapText="1"/>
    </xf>
    <xf numFmtId="0" fontId="4" fillId="0" borderId="4" xfId="0" applyFont="1" applyBorder="1" applyAlignment="1"/>
    <xf numFmtId="0" fontId="4" fillId="0" borderId="4" xfId="0" applyFont="1" applyBorder="1" applyAlignment="1">
      <alignment wrapText="1"/>
    </xf>
    <xf numFmtId="0" fontId="4" fillId="0" borderId="9" xfId="0" applyFont="1" applyBorder="1" applyAlignment="1"/>
    <xf numFmtId="170" fontId="4" fillId="0" borderId="6" xfId="0" applyNumberFormat="1" applyFont="1" applyBorder="1" applyAlignment="1">
      <alignment wrapText="1"/>
    </xf>
    <xf numFmtId="168" fontId="4" fillId="0" borderId="1" xfId="7" applyFont="1"/>
    <xf numFmtId="168" fontId="4" fillId="0" borderId="5" xfId="7" applyFont="1" applyBorder="1"/>
    <xf numFmtId="0" fontId="4" fillId="0" borderId="10" xfId="0" applyFont="1" applyBorder="1" applyAlignment="1"/>
    <xf numFmtId="170" fontId="4" fillId="0" borderId="11" xfId="0" applyNumberFormat="1" applyFont="1" applyBorder="1" applyAlignment="1">
      <alignment wrapText="1"/>
    </xf>
    <xf numFmtId="0" fontId="4" fillId="0" borderId="0" xfId="0" applyFont="1" applyBorder="1" applyAlignment="1"/>
    <xf numFmtId="171" fontId="10" fillId="0" borderId="0" xfId="0" applyNumberFormat="1" applyFont="1" applyBorder="1"/>
    <xf numFmtId="172" fontId="4" fillId="0" borderId="0" xfId="0" applyNumberFormat="1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1" xfId="0" applyFont="1" applyFill="1" applyBorder="1" applyAlignment="1">
      <alignment horizontal="center" wrapText="1" shrinkToFit="1"/>
    </xf>
    <xf numFmtId="169" fontId="7" fillId="0" borderId="1" xfId="0" applyNumberFormat="1" applyFont="1" applyFill="1" applyBorder="1" applyAlignment="1">
      <alignment wrapText="1"/>
    </xf>
    <xf numFmtId="169" fontId="4" fillId="0" borderId="1" xfId="0" applyNumberFormat="1" applyFont="1" applyFill="1" applyBorder="1" applyAlignment="1">
      <alignment wrapText="1"/>
    </xf>
    <xf numFmtId="169" fontId="8" fillId="0" borderId="1" xfId="0" applyNumberFormat="1" applyFont="1" applyFill="1" applyBorder="1" applyAlignment="1">
      <alignment wrapText="1"/>
    </xf>
    <xf numFmtId="169" fontId="4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4" xfId="0" applyFont="1" applyFill="1" applyBorder="1"/>
    <xf numFmtId="0" fontId="7" fillId="0" borderId="1" xfId="0" applyFont="1" applyFill="1" applyBorder="1" applyAlignment="1">
      <alignment horizontal="center" vertical="center" wrapText="1" shrinkToFit="1"/>
    </xf>
    <xf numFmtId="169" fontId="4" fillId="0" borderId="1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/>
    <xf numFmtId="0" fontId="7" fillId="0" borderId="0" xfId="0" applyFont="1" applyFill="1"/>
    <xf numFmtId="169" fontId="7" fillId="0" borderId="0" xfId="0" applyNumberFormat="1" applyFont="1" applyFill="1" applyBorder="1" applyAlignment="1">
      <alignment wrapText="1"/>
    </xf>
    <xf numFmtId="169" fontId="7" fillId="0" borderId="0" xfId="0" applyNumberFormat="1" applyFont="1" applyFill="1" applyAlignment="1">
      <alignment wrapText="1"/>
    </xf>
    <xf numFmtId="169" fontId="7" fillId="0" borderId="4" xfId="0" applyNumberFormat="1" applyFont="1" applyFill="1" applyBorder="1" applyAlignment="1">
      <alignment wrapText="1"/>
    </xf>
    <xf numFmtId="169" fontId="4" fillId="0" borderId="1" xfId="2" applyNumberFormat="1" applyFont="1" applyFill="1" applyBorder="1" applyAlignment="1">
      <alignment wrapText="1"/>
    </xf>
    <xf numFmtId="169" fontId="4" fillId="0" borderId="4" xfId="0" applyNumberFormat="1" applyFont="1" applyFill="1" applyBorder="1" applyAlignment="1">
      <alignment wrapText="1"/>
    </xf>
    <xf numFmtId="171" fontId="7" fillId="0" borderId="4" xfId="0" applyNumberFormat="1" applyFont="1" applyFill="1" applyBorder="1"/>
    <xf numFmtId="171" fontId="7" fillId="0" borderId="1" xfId="0" applyNumberFormat="1" applyFont="1" applyFill="1" applyBorder="1" applyAlignment="1">
      <alignment horizontal="center" vertical="center" wrapText="1"/>
    </xf>
    <xf numFmtId="171" fontId="4" fillId="0" borderId="1" xfId="0" applyNumberFormat="1" applyFont="1" applyFill="1" applyBorder="1"/>
    <xf numFmtId="168" fontId="4" fillId="0" borderId="1" xfId="7" applyFont="1" applyFill="1"/>
    <xf numFmtId="168" fontId="4" fillId="0" borderId="5" xfId="7" applyFont="1" applyFill="1" applyBorder="1"/>
    <xf numFmtId="171" fontId="10" fillId="0" borderId="0" xfId="0" applyNumberFormat="1" applyFont="1" applyFill="1" applyBorder="1"/>
    <xf numFmtId="0" fontId="11" fillId="0" borderId="0" xfId="0" applyFont="1" applyFill="1"/>
    <xf numFmtId="4" fontId="2" fillId="0" borderId="0" xfId="0" applyNumberFormat="1" applyFont="1" applyFill="1"/>
    <xf numFmtId="0" fontId="2" fillId="0" borderId="0" xfId="0" applyFont="1" applyFill="1"/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169" fontId="4" fillId="2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wrapText="1"/>
    </xf>
    <xf numFmtId="169" fontId="9" fillId="0" borderId="1" xfId="0" applyNumberFormat="1" applyFont="1" applyFill="1" applyBorder="1" applyAlignment="1">
      <alignment wrapText="1"/>
    </xf>
    <xf numFmtId="169" fontId="8" fillId="5" borderId="1" xfId="0" applyNumberFormat="1" applyFont="1" applyFill="1" applyBorder="1" applyAlignment="1">
      <alignment wrapText="1"/>
    </xf>
    <xf numFmtId="169" fontId="8" fillId="6" borderId="1" xfId="0" applyNumberFormat="1" applyFont="1" applyFill="1" applyBorder="1" applyAlignment="1">
      <alignment wrapText="1"/>
    </xf>
    <xf numFmtId="169" fontId="7" fillId="7" borderId="3" xfId="0" applyNumberFormat="1" applyFont="1" applyFill="1" applyBorder="1" applyAlignment="1">
      <alignment wrapText="1"/>
    </xf>
    <xf numFmtId="169" fontId="7" fillId="7" borderId="0" xfId="0" applyNumberFormat="1" applyFont="1" applyFill="1" applyBorder="1" applyAlignment="1">
      <alignment wrapText="1"/>
    </xf>
    <xf numFmtId="0" fontId="6" fillId="0" borderId="0" xfId="0" applyFont="1" applyFill="1"/>
    <xf numFmtId="3" fontId="8" fillId="6" borderId="1" xfId="0" applyNumberFormat="1" applyFont="1" applyFill="1" applyBorder="1" applyAlignment="1">
      <alignment horizontal="right"/>
    </xf>
    <xf numFmtId="0" fontId="8" fillId="6" borderId="1" xfId="0" applyFont="1" applyFill="1" applyBorder="1" applyAlignment="1">
      <alignment wrapText="1"/>
    </xf>
    <xf numFmtId="0" fontId="7" fillId="7" borderId="0" xfId="0" applyFont="1" applyFill="1" applyBorder="1"/>
    <xf numFmtId="0" fontId="7" fillId="7" borderId="0" xfId="0" applyFont="1" applyFill="1" applyBorder="1" applyAlignment="1">
      <alignment wrapText="1"/>
    </xf>
    <xf numFmtId="3" fontId="8" fillId="8" borderId="1" xfId="0" applyNumberFormat="1" applyFont="1" applyFill="1" applyBorder="1"/>
    <xf numFmtId="0" fontId="8" fillId="8" borderId="1" xfId="0" applyFont="1" applyFill="1" applyBorder="1" applyAlignment="1">
      <alignment wrapText="1"/>
    </xf>
    <xf numFmtId="169" fontId="8" fillId="8" borderId="1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/>
    </xf>
    <xf numFmtId="169" fontId="7" fillId="5" borderId="1" xfId="0" applyNumberFormat="1" applyFont="1" applyFill="1" applyBorder="1" applyAlignment="1">
      <alignment wrapText="1" shrinkToFit="1"/>
    </xf>
    <xf numFmtId="169" fontId="7" fillId="6" borderId="1" xfId="0" applyNumberFormat="1" applyFont="1" applyFill="1" applyBorder="1" applyAlignment="1">
      <alignment wrapText="1" shrinkToFit="1"/>
    </xf>
    <xf numFmtId="0" fontId="7" fillId="5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169" fontId="8" fillId="9" borderId="1" xfId="0" applyNumberFormat="1" applyFont="1" applyFill="1" applyBorder="1" applyAlignment="1">
      <alignment wrapText="1"/>
    </xf>
    <xf numFmtId="169" fontId="7" fillId="7" borderId="3" xfId="2" applyNumberFormat="1" applyFont="1" applyFill="1" applyBorder="1" applyAlignment="1">
      <alignment wrapText="1"/>
    </xf>
    <xf numFmtId="169" fontId="9" fillId="0" borderId="1" xfId="0" applyNumberFormat="1" applyFont="1" applyBorder="1" applyAlignment="1">
      <alignment wrapText="1"/>
    </xf>
    <xf numFmtId="3" fontId="7" fillId="9" borderId="1" xfId="0" applyNumberFormat="1" applyFont="1" applyFill="1" applyBorder="1" applyAlignment="1">
      <alignment horizontal="right"/>
    </xf>
    <xf numFmtId="49" fontId="7" fillId="9" borderId="1" xfId="0" applyNumberFormat="1" applyFont="1" applyFill="1" applyBorder="1" applyAlignment="1">
      <alignment horizontal="right"/>
    </xf>
    <xf numFmtId="0" fontId="8" fillId="8" borderId="1" xfId="0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69" fontId="8" fillId="8" borderId="1" xfId="0" applyNumberFormat="1" applyFont="1" applyFill="1" applyBorder="1" applyAlignment="1">
      <alignment wrapText="1" shrinkToFit="1"/>
    </xf>
    <xf numFmtId="3" fontId="7" fillId="9" borderId="1" xfId="0" applyNumberFormat="1" applyFont="1" applyFill="1" applyBorder="1"/>
    <xf numFmtId="49" fontId="7" fillId="8" borderId="1" xfId="0" applyNumberFormat="1" applyFont="1" applyFill="1" applyBorder="1" applyAlignment="1">
      <alignment horizontal="right"/>
    </xf>
    <xf numFmtId="0" fontId="7" fillId="8" borderId="1" xfId="0" applyFont="1" applyFill="1" applyBorder="1" applyAlignment="1">
      <alignment wrapText="1"/>
    </xf>
    <xf numFmtId="3" fontId="7" fillId="8" borderId="1" xfId="0" applyNumberFormat="1" applyFont="1" applyFill="1" applyBorder="1" applyAlignment="1">
      <alignment horizontal="right"/>
    </xf>
    <xf numFmtId="169" fontId="12" fillId="9" borderId="1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left"/>
    </xf>
    <xf numFmtId="171" fontId="7" fillId="10" borderId="3" xfId="0" applyNumberFormat="1" applyFont="1" applyFill="1" applyBorder="1"/>
    <xf numFmtId="171" fontId="7" fillId="11" borderId="3" xfId="0" applyNumberFormat="1" applyFont="1" applyFill="1" applyBorder="1"/>
    <xf numFmtId="168" fontId="7" fillId="10" borderId="3" xfId="7" applyFont="1" applyFill="1" applyBorder="1"/>
    <xf numFmtId="168" fontId="7" fillId="11" borderId="3" xfId="7" applyFont="1" applyFill="1" applyBorder="1"/>
    <xf numFmtId="0" fontId="13" fillId="0" borderId="0" xfId="0" applyFont="1" applyAlignment="1">
      <alignment horizontal="left"/>
    </xf>
  </cellXfs>
  <cellStyles count="8">
    <cellStyle name="Normálne" xfId="0" builtinId="0"/>
    <cellStyle name="Štýl 1" xfId="1"/>
    <cellStyle name="Štýl 2" xfId="2"/>
    <cellStyle name="Štýl 3" xfId="3"/>
    <cellStyle name="Štýl 4" xfId="4"/>
    <cellStyle name="Štýl 5" xfId="5"/>
    <cellStyle name="Štýl 6" xfId="6"/>
    <cellStyle name="Štýl 7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E329"/>
  <sheetViews>
    <sheetView tabSelected="1" zoomScale="75" zoomScaleNormal="75" workbookViewId="0">
      <selection activeCell="B288" sqref="B288"/>
    </sheetView>
  </sheetViews>
  <sheetFormatPr defaultColWidth="9.109375" defaultRowHeight="13.2" x14ac:dyDescent="0.25"/>
  <cols>
    <col min="1" max="1" width="21.5546875" style="1" customWidth="1"/>
    <col min="2" max="2" width="38.6640625" style="2" customWidth="1"/>
    <col min="3" max="3" width="20" style="113" customWidth="1"/>
    <col min="4" max="6" width="19.33203125" style="1" customWidth="1"/>
    <col min="7" max="7" width="20" style="113" customWidth="1"/>
    <col min="8" max="8" width="11.5546875" style="1" customWidth="1"/>
    <col min="9" max="1019" width="9.109375" style="1"/>
  </cols>
  <sheetData>
    <row r="1" spans="1:17" ht="17.399999999999999" x14ac:dyDescent="0.3">
      <c r="A1" s="156" t="s">
        <v>306</v>
      </c>
      <c r="B1" s="156"/>
      <c r="C1" s="156"/>
      <c r="D1" s="156"/>
      <c r="E1" s="156"/>
      <c r="F1" s="156"/>
      <c r="G1" s="156"/>
    </row>
    <row r="2" spans="1:17" ht="20.399999999999999" x14ac:dyDescent="0.35">
      <c r="A2" s="3"/>
      <c r="B2" s="4"/>
      <c r="C2" s="87"/>
      <c r="D2" s="3"/>
      <c r="E2" s="3"/>
      <c r="F2" s="3"/>
      <c r="G2" s="87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8" customFormat="1" ht="21" x14ac:dyDescent="0.4">
      <c r="A3" s="6" t="s">
        <v>0</v>
      </c>
      <c r="B3" s="7"/>
      <c r="C3" s="88"/>
      <c r="D3" s="5"/>
      <c r="E3" s="5"/>
      <c r="F3" s="5"/>
      <c r="G3" s="88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8" customFormat="1" ht="63" x14ac:dyDescent="0.4">
      <c r="A4" s="9" t="s">
        <v>1</v>
      </c>
      <c r="B4" s="10" t="s">
        <v>2</v>
      </c>
      <c r="C4" s="89" t="s">
        <v>304</v>
      </c>
      <c r="D4" s="11" t="s">
        <v>296</v>
      </c>
      <c r="E4" s="11" t="s">
        <v>299</v>
      </c>
      <c r="F4" s="11" t="s">
        <v>301</v>
      </c>
      <c r="G4" s="89" t="s">
        <v>305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124" customFormat="1" ht="20.399999999999999" x14ac:dyDescent="0.35">
      <c r="A5" s="143">
        <v>100</v>
      </c>
      <c r="B5" s="144" t="s">
        <v>4</v>
      </c>
      <c r="C5" s="145">
        <f t="shared" ref="C5" si="0">C6+C8+C11</f>
        <v>160934</v>
      </c>
      <c r="D5" s="145">
        <f t="shared" ref="D5:G5" si="1">D6+D8+D11</f>
        <v>150276</v>
      </c>
      <c r="E5" s="145"/>
      <c r="F5" s="145"/>
      <c r="G5" s="145">
        <f t="shared" si="1"/>
        <v>160934</v>
      </c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7" s="8" customFormat="1" ht="42" x14ac:dyDescent="0.4">
      <c r="A6" s="12">
        <v>110</v>
      </c>
      <c r="B6" s="13" t="s">
        <v>5</v>
      </c>
      <c r="C6" s="90">
        <v>120423</v>
      </c>
      <c r="D6" s="14">
        <v>109692</v>
      </c>
      <c r="E6" s="14"/>
      <c r="F6" s="14"/>
      <c r="G6" s="90">
        <v>120423</v>
      </c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8" customFormat="1" ht="45.75" customHeight="1" x14ac:dyDescent="0.35">
      <c r="A7" s="15">
        <v>111003</v>
      </c>
      <c r="B7" s="16" t="s">
        <v>6</v>
      </c>
      <c r="C7" s="91">
        <v>120423</v>
      </c>
      <c r="D7" s="17">
        <v>109692</v>
      </c>
      <c r="E7" s="17"/>
      <c r="F7" s="17"/>
      <c r="G7" s="91">
        <v>120423</v>
      </c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s="8" customFormat="1" ht="22.5" customHeight="1" x14ac:dyDescent="0.4">
      <c r="A8" s="18">
        <v>120</v>
      </c>
      <c r="B8" s="19" t="s">
        <v>7</v>
      </c>
      <c r="C8" s="92">
        <v>22755</v>
      </c>
      <c r="D8" s="20">
        <f>SUM(D9:D10)</f>
        <v>22584</v>
      </c>
      <c r="E8" s="20"/>
      <c r="F8" s="20"/>
      <c r="G8" s="92">
        <v>22755</v>
      </c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s="8" customFormat="1" ht="24.75" customHeight="1" x14ac:dyDescent="0.35">
      <c r="A9" s="15">
        <v>121001</v>
      </c>
      <c r="B9" s="16" t="s">
        <v>8</v>
      </c>
      <c r="C9" s="93">
        <v>17780</v>
      </c>
      <c r="D9" s="17">
        <v>17544</v>
      </c>
      <c r="E9" s="17"/>
      <c r="F9" s="17"/>
      <c r="G9" s="93">
        <v>17780</v>
      </c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s="8" customFormat="1" ht="20.399999999999999" x14ac:dyDescent="0.35">
      <c r="A10" s="15">
        <v>121002</v>
      </c>
      <c r="B10" s="16" t="s">
        <v>9</v>
      </c>
      <c r="C10" s="91">
        <v>4975</v>
      </c>
      <c r="D10" s="17">
        <v>5040</v>
      </c>
      <c r="E10" s="17"/>
      <c r="F10" s="17"/>
      <c r="G10" s="91">
        <v>4975</v>
      </c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8" customFormat="1" ht="42" x14ac:dyDescent="0.4">
      <c r="A11" s="18">
        <v>130</v>
      </c>
      <c r="B11" s="19" t="s">
        <v>10</v>
      </c>
      <c r="C11" s="92">
        <v>17756</v>
      </c>
      <c r="D11" s="20">
        <f>SUM(D12:D14)</f>
        <v>18000</v>
      </c>
      <c r="E11" s="20"/>
      <c r="F11" s="20"/>
      <c r="G11" s="92">
        <v>17756</v>
      </c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8" customFormat="1" ht="20.399999999999999" x14ac:dyDescent="0.35">
      <c r="A12" s="15">
        <v>133001</v>
      </c>
      <c r="B12" s="16" t="s">
        <v>11</v>
      </c>
      <c r="C12" s="91">
        <v>556</v>
      </c>
      <c r="D12" s="17">
        <v>0</v>
      </c>
      <c r="E12" s="17"/>
      <c r="F12" s="17"/>
      <c r="G12" s="91">
        <v>556</v>
      </c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8" customFormat="1" ht="20.399999999999999" x14ac:dyDescent="0.35">
      <c r="A13" s="15">
        <v>133012</v>
      </c>
      <c r="B13" s="16" t="s">
        <v>12</v>
      </c>
      <c r="C13" s="91">
        <v>200</v>
      </c>
      <c r="D13" s="17">
        <v>1000</v>
      </c>
      <c r="E13" s="17"/>
      <c r="F13" s="17"/>
      <c r="G13" s="91">
        <v>200</v>
      </c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8" customFormat="1" ht="61.2" x14ac:dyDescent="0.35">
      <c r="A14" s="15">
        <v>133013</v>
      </c>
      <c r="B14" s="16" t="s">
        <v>13</v>
      </c>
      <c r="C14" s="91">
        <v>17000</v>
      </c>
      <c r="D14" s="17">
        <v>17000</v>
      </c>
      <c r="E14" s="17"/>
      <c r="F14" s="17"/>
      <c r="G14" s="91">
        <v>17000</v>
      </c>
      <c r="H14" s="80"/>
      <c r="I14" s="80"/>
      <c r="J14" s="5"/>
      <c r="K14" s="5"/>
      <c r="L14" s="5"/>
      <c r="M14" s="5"/>
      <c r="N14" s="5"/>
      <c r="O14" s="5"/>
      <c r="P14" s="5"/>
      <c r="Q14" s="5"/>
    </row>
    <row r="15" spans="1:17" s="124" customFormat="1" ht="20.399999999999999" x14ac:dyDescent="0.35">
      <c r="A15" s="129">
        <v>200</v>
      </c>
      <c r="B15" s="130" t="s">
        <v>14</v>
      </c>
      <c r="C15" s="131">
        <f t="shared" ref="C15" si="2">C16+C21+C29+C32</f>
        <v>7570</v>
      </c>
      <c r="D15" s="131">
        <f t="shared" ref="D15:G15" si="3">D16+D21+D29+D32</f>
        <v>27770</v>
      </c>
      <c r="E15" s="131"/>
      <c r="F15" s="131"/>
      <c r="G15" s="131">
        <f t="shared" si="3"/>
        <v>7570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</row>
    <row r="16" spans="1:17" s="8" customFormat="1" ht="42" x14ac:dyDescent="0.4">
      <c r="A16" s="18">
        <v>210</v>
      </c>
      <c r="B16" s="19" t="s">
        <v>15</v>
      </c>
      <c r="C16" s="92">
        <v>2040</v>
      </c>
      <c r="D16" s="20">
        <f>SUM(D17:D20)</f>
        <v>2380</v>
      </c>
      <c r="E16" s="20"/>
      <c r="F16" s="20"/>
      <c r="G16" s="92">
        <v>2040</v>
      </c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s="8" customFormat="1" ht="41.25" customHeight="1" x14ac:dyDescent="0.35">
      <c r="A17" s="15">
        <v>212002</v>
      </c>
      <c r="B17" s="16" t="s">
        <v>16</v>
      </c>
      <c r="C17" s="91">
        <v>100</v>
      </c>
      <c r="D17" s="17">
        <v>500</v>
      </c>
      <c r="E17" s="17"/>
      <c r="F17" s="17"/>
      <c r="G17" s="91">
        <v>100</v>
      </c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8" s="8" customFormat="1" ht="39" customHeight="1" x14ac:dyDescent="0.35">
      <c r="A18" s="22">
        <v>212002</v>
      </c>
      <c r="B18" s="16" t="s">
        <v>17</v>
      </c>
      <c r="C18" s="91">
        <v>200</v>
      </c>
      <c r="D18" s="17">
        <v>200</v>
      </c>
      <c r="E18" s="17"/>
      <c r="F18" s="17"/>
      <c r="G18" s="91">
        <v>200</v>
      </c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8" s="8" customFormat="1" ht="45.75" customHeight="1" x14ac:dyDescent="0.35">
      <c r="A19" s="22">
        <v>212004</v>
      </c>
      <c r="B19" s="16" t="s">
        <v>18</v>
      </c>
      <c r="C19" s="91">
        <v>0</v>
      </c>
      <c r="D19" s="17">
        <v>0</v>
      </c>
      <c r="E19" s="17"/>
      <c r="F19" s="17"/>
      <c r="G19" s="91"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8" s="8" customFormat="1" ht="40.799999999999997" x14ac:dyDescent="0.35">
      <c r="A20" s="15">
        <v>212003</v>
      </c>
      <c r="B20" s="16" t="s">
        <v>19</v>
      </c>
      <c r="C20" s="91">
        <v>1740</v>
      </c>
      <c r="D20" s="17">
        <v>1680</v>
      </c>
      <c r="E20" s="17"/>
      <c r="F20" s="17"/>
      <c r="G20" s="91">
        <v>1740</v>
      </c>
      <c r="H20" s="115"/>
      <c r="I20" s="115"/>
      <c r="J20" s="115"/>
      <c r="K20" s="115"/>
      <c r="L20" s="115"/>
      <c r="M20" s="115"/>
      <c r="N20" s="114"/>
      <c r="O20" s="114"/>
      <c r="P20" s="114"/>
      <c r="Q20" s="114"/>
      <c r="R20" s="114"/>
    </row>
    <row r="21" spans="1:18" s="8" customFormat="1" ht="42" x14ac:dyDescent="0.4">
      <c r="A21" s="18">
        <v>220</v>
      </c>
      <c r="B21" s="19" t="s">
        <v>20</v>
      </c>
      <c r="C21" s="92">
        <v>4400</v>
      </c>
      <c r="D21" s="20">
        <f>SUM(D22:D28)</f>
        <v>23360</v>
      </c>
      <c r="E21" s="20"/>
      <c r="F21" s="20"/>
      <c r="G21" s="92">
        <v>4400</v>
      </c>
      <c r="H21" s="30"/>
      <c r="I21" s="5"/>
      <c r="J21" s="5"/>
      <c r="K21" s="5"/>
      <c r="L21" s="5"/>
      <c r="M21" s="5"/>
      <c r="N21" s="5"/>
      <c r="O21" s="5"/>
      <c r="P21" s="5"/>
      <c r="Q21" s="5"/>
    </row>
    <row r="22" spans="1:18" s="8" customFormat="1" ht="20.399999999999999" x14ac:dyDescent="0.35">
      <c r="A22" s="15">
        <v>221004</v>
      </c>
      <c r="B22" s="16" t="s">
        <v>21</v>
      </c>
      <c r="C22" s="91">
        <v>2000</v>
      </c>
      <c r="D22" s="17">
        <v>2000</v>
      </c>
      <c r="E22" s="17"/>
      <c r="F22" s="17"/>
      <c r="G22" s="91">
        <v>2000</v>
      </c>
      <c r="H22" s="23"/>
      <c r="I22" s="5"/>
      <c r="J22" s="5"/>
      <c r="K22" s="5"/>
      <c r="L22" s="5"/>
      <c r="M22" s="5"/>
      <c r="N22" s="5"/>
      <c r="O22" s="5"/>
      <c r="P22" s="5"/>
      <c r="Q22" s="5"/>
    </row>
    <row r="23" spans="1:18" s="8" customFormat="1" ht="20.399999999999999" x14ac:dyDescent="0.35">
      <c r="A23" s="15">
        <v>223001</v>
      </c>
      <c r="B23" s="16" t="s">
        <v>22</v>
      </c>
      <c r="C23" s="91">
        <v>0</v>
      </c>
      <c r="D23" s="17">
        <v>15160</v>
      </c>
      <c r="E23" s="17"/>
      <c r="F23" s="17"/>
      <c r="G23" s="91">
        <v>0</v>
      </c>
      <c r="H23" s="23"/>
      <c r="I23" s="5"/>
      <c r="J23" s="5"/>
      <c r="K23" s="5"/>
      <c r="L23" s="5"/>
      <c r="M23" s="5"/>
      <c r="N23" s="5"/>
      <c r="O23" s="5"/>
      <c r="P23" s="5"/>
      <c r="Q23" s="5"/>
    </row>
    <row r="24" spans="1:18" s="8" customFormat="1" ht="20.399999999999999" x14ac:dyDescent="0.35">
      <c r="A24" s="22">
        <v>223001</v>
      </c>
      <c r="B24" s="16" t="s">
        <v>23</v>
      </c>
      <c r="C24" s="91">
        <v>0</v>
      </c>
      <c r="D24" s="17">
        <v>350</v>
      </c>
      <c r="E24" s="17"/>
      <c r="F24" s="17"/>
      <c r="G24" s="91">
        <v>0</v>
      </c>
      <c r="H24" s="23"/>
      <c r="I24" s="5"/>
      <c r="J24" s="5"/>
      <c r="K24" s="5"/>
      <c r="L24" s="5"/>
      <c r="M24" s="5"/>
      <c r="N24" s="5"/>
      <c r="O24" s="5"/>
      <c r="P24" s="5"/>
      <c r="Q24" s="5"/>
    </row>
    <row r="25" spans="1:18" s="8" customFormat="1" ht="61.2" x14ac:dyDescent="0.35">
      <c r="A25" s="15">
        <v>223001</v>
      </c>
      <c r="B25" s="118" t="s">
        <v>24</v>
      </c>
      <c r="C25" s="91">
        <v>2300</v>
      </c>
      <c r="D25" s="17">
        <v>2000</v>
      </c>
      <c r="E25" s="17"/>
      <c r="F25" s="17"/>
      <c r="G25" s="91">
        <v>2300</v>
      </c>
      <c r="H25" s="23"/>
      <c r="I25" s="5"/>
      <c r="J25" s="5"/>
      <c r="K25" s="5"/>
      <c r="L25" s="5"/>
      <c r="M25" s="5"/>
      <c r="N25" s="5"/>
      <c r="O25" s="5"/>
      <c r="P25" s="5"/>
      <c r="Q25" s="5"/>
    </row>
    <row r="26" spans="1:18" s="8" customFormat="1" ht="20.399999999999999" x14ac:dyDescent="0.35">
      <c r="A26" s="22">
        <v>223001</v>
      </c>
      <c r="B26" s="16" t="s">
        <v>25</v>
      </c>
      <c r="C26" s="91">
        <v>0</v>
      </c>
      <c r="D26" s="17">
        <v>100</v>
      </c>
      <c r="E26" s="17"/>
      <c r="F26" s="17"/>
      <c r="G26" s="91">
        <v>0</v>
      </c>
      <c r="H26" s="23"/>
      <c r="I26" s="5"/>
      <c r="J26" s="5"/>
      <c r="K26" s="5"/>
      <c r="L26" s="5"/>
      <c r="M26" s="5"/>
      <c r="N26" s="5"/>
      <c r="O26" s="5"/>
      <c r="P26" s="5"/>
      <c r="Q26" s="5"/>
    </row>
    <row r="27" spans="1:18" s="8" customFormat="1" ht="20.399999999999999" x14ac:dyDescent="0.35">
      <c r="A27" s="15">
        <v>223003</v>
      </c>
      <c r="B27" s="16" t="s">
        <v>26</v>
      </c>
      <c r="C27" s="91">
        <v>0</v>
      </c>
      <c r="D27" s="17">
        <v>3400</v>
      </c>
      <c r="E27" s="17"/>
      <c r="F27" s="17"/>
      <c r="G27" s="91">
        <v>0</v>
      </c>
      <c r="H27" s="23"/>
      <c r="I27" s="5"/>
      <c r="J27" s="5"/>
      <c r="K27" s="5"/>
      <c r="L27" s="5"/>
      <c r="M27" s="5"/>
      <c r="N27" s="5"/>
      <c r="O27" s="5"/>
      <c r="P27" s="5"/>
      <c r="Q27" s="5"/>
    </row>
    <row r="28" spans="1:18" s="8" customFormat="1" ht="20.399999999999999" x14ac:dyDescent="0.35">
      <c r="A28" s="15">
        <v>223001</v>
      </c>
      <c r="B28" s="16" t="s">
        <v>27</v>
      </c>
      <c r="C28" s="91">
        <v>100</v>
      </c>
      <c r="D28" s="17">
        <v>350</v>
      </c>
      <c r="E28" s="17"/>
      <c r="F28" s="17"/>
      <c r="G28" s="91">
        <v>100</v>
      </c>
      <c r="H28" s="23"/>
      <c r="I28" s="5"/>
      <c r="J28" s="5"/>
      <c r="K28" s="5"/>
      <c r="L28" s="5"/>
      <c r="M28" s="5"/>
      <c r="N28" s="5"/>
      <c r="O28" s="5"/>
      <c r="P28" s="5"/>
      <c r="Q28" s="5"/>
    </row>
    <row r="29" spans="1:18" s="8" customFormat="1" ht="63" x14ac:dyDescent="0.4">
      <c r="A29" s="18">
        <v>240</v>
      </c>
      <c r="B29" s="19" t="s">
        <v>28</v>
      </c>
      <c r="C29" s="92">
        <v>0</v>
      </c>
      <c r="D29" s="20">
        <f>SUM(D30:D31)</f>
        <v>0</v>
      </c>
      <c r="E29" s="20"/>
      <c r="F29" s="20"/>
      <c r="G29" s="92">
        <v>0</v>
      </c>
      <c r="H29" s="116"/>
      <c r="I29" s="5"/>
      <c r="J29" s="5"/>
      <c r="K29" s="5"/>
      <c r="L29" s="5"/>
      <c r="M29" s="5"/>
      <c r="N29" s="5"/>
      <c r="O29" s="5"/>
      <c r="P29" s="5"/>
      <c r="Q29" s="5"/>
    </row>
    <row r="30" spans="1:18" s="8" customFormat="1" ht="20.399999999999999" x14ac:dyDescent="0.35">
      <c r="A30" s="15">
        <v>242000</v>
      </c>
      <c r="B30" s="16" t="s">
        <v>29</v>
      </c>
      <c r="C30" s="91">
        <v>0</v>
      </c>
      <c r="D30" s="17">
        <v>0</v>
      </c>
      <c r="E30" s="17"/>
      <c r="F30" s="17"/>
      <c r="G30" s="91">
        <v>0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s="8" customFormat="1" ht="40.799999999999997" x14ac:dyDescent="0.35">
      <c r="A31" s="15">
        <v>245000</v>
      </c>
      <c r="B31" s="16" t="s">
        <v>30</v>
      </c>
      <c r="C31" s="91">
        <v>0</v>
      </c>
      <c r="D31" s="17">
        <v>0</v>
      </c>
      <c r="E31" s="17"/>
      <c r="F31" s="17"/>
      <c r="G31" s="91">
        <v>0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 s="8" customFormat="1" ht="21" x14ac:dyDescent="0.4">
      <c r="A32" s="18">
        <v>290</v>
      </c>
      <c r="B32" s="19" t="s">
        <v>31</v>
      </c>
      <c r="C32" s="92">
        <f t="shared" ref="C32" si="4">SUM(C33:C35)</f>
        <v>1130</v>
      </c>
      <c r="D32" s="20">
        <f t="shared" ref="D32:G32" si="5">SUM(D33:D35)</f>
        <v>2030</v>
      </c>
      <c r="E32" s="20"/>
      <c r="F32" s="20"/>
      <c r="G32" s="92">
        <f t="shared" si="5"/>
        <v>1130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s="8" customFormat="1" ht="40.799999999999997" x14ac:dyDescent="0.35">
      <c r="A33" s="15">
        <v>292008</v>
      </c>
      <c r="B33" s="16" t="s">
        <v>32</v>
      </c>
      <c r="C33" s="91">
        <v>30</v>
      </c>
      <c r="D33" s="17">
        <v>30</v>
      </c>
      <c r="E33" s="17"/>
      <c r="F33" s="17"/>
      <c r="G33" s="91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s="8" customFormat="1" ht="20.399999999999999" x14ac:dyDescent="0.35">
      <c r="A34" s="22">
        <v>292012</v>
      </c>
      <c r="B34" s="16" t="s">
        <v>291</v>
      </c>
      <c r="C34" s="91">
        <v>600</v>
      </c>
      <c r="D34" s="17">
        <v>1000</v>
      </c>
      <c r="E34" s="17"/>
      <c r="F34" s="17"/>
      <c r="G34" s="91">
        <v>600</v>
      </c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s="8" customFormat="1" ht="20.399999999999999" x14ac:dyDescent="0.35">
      <c r="A35" s="22">
        <v>292017</v>
      </c>
      <c r="B35" s="16" t="s">
        <v>33</v>
      </c>
      <c r="C35" s="91">
        <v>500</v>
      </c>
      <c r="D35" s="17">
        <v>1000</v>
      </c>
      <c r="E35" s="17"/>
      <c r="F35" s="17"/>
      <c r="G35" s="91">
        <v>500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s="124" customFormat="1" ht="20.399999999999999" x14ac:dyDescent="0.35">
      <c r="A36" s="125">
        <v>300</v>
      </c>
      <c r="B36" s="126" t="s">
        <v>34</v>
      </c>
      <c r="C36" s="121">
        <f>SUM(C37:C46)</f>
        <v>10800</v>
      </c>
      <c r="D36" s="121">
        <f>SUM(D37:D46)</f>
        <v>19000</v>
      </c>
      <c r="E36" s="121"/>
      <c r="F36" s="121">
        <v>270</v>
      </c>
      <c r="G36" s="121">
        <f>SUM(G37:G46)</f>
        <v>14270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</row>
    <row r="37" spans="1:17" s="8" customFormat="1" ht="40.799999999999997" x14ac:dyDescent="0.35">
      <c r="A37" s="15">
        <v>311000</v>
      </c>
      <c r="B37" s="16" t="s">
        <v>35</v>
      </c>
      <c r="C37" s="91">
        <v>0</v>
      </c>
      <c r="D37" s="17">
        <v>0</v>
      </c>
      <c r="E37" s="17"/>
      <c r="F37" s="17"/>
      <c r="G37" s="91"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s="8" customFormat="1" ht="40.799999999999997" x14ac:dyDescent="0.35">
      <c r="A38" s="15">
        <v>311000</v>
      </c>
      <c r="B38" s="16" t="s">
        <v>36</v>
      </c>
      <c r="C38" s="91">
        <v>4900</v>
      </c>
      <c r="D38" s="17">
        <v>5500</v>
      </c>
      <c r="E38" s="17"/>
      <c r="F38" s="140">
        <v>-5500</v>
      </c>
      <c r="G38" s="91">
        <v>0</v>
      </c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s="8" customFormat="1" ht="40.799999999999997" x14ac:dyDescent="0.35">
      <c r="A39" s="22">
        <v>312000</v>
      </c>
      <c r="B39" s="16" t="s">
        <v>37</v>
      </c>
      <c r="C39" s="91">
        <v>2900</v>
      </c>
      <c r="D39" s="17">
        <v>2900</v>
      </c>
      <c r="E39" s="17"/>
      <c r="F39" s="140">
        <v>3370</v>
      </c>
      <c r="G39" s="91">
        <v>6270</v>
      </c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s="8" customFormat="1" ht="20.399999999999999" x14ac:dyDescent="0.35">
      <c r="A40" s="22">
        <v>331001</v>
      </c>
      <c r="B40" s="16" t="s">
        <v>38</v>
      </c>
      <c r="C40" s="91">
        <v>0</v>
      </c>
      <c r="D40" s="17">
        <v>0</v>
      </c>
      <c r="E40" s="17"/>
      <c r="F40" s="17"/>
      <c r="G40" s="91">
        <v>0</v>
      </c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s="8" customFormat="1" ht="20.399999999999999" x14ac:dyDescent="0.35">
      <c r="A41" s="22">
        <v>312000</v>
      </c>
      <c r="B41" s="16" t="s">
        <v>39</v>
      </c>
      <c r="C41" s="91"/>
      <c r="D41" s="17">
        <v>0</v>
      </c>
      <c r="E41" s="17"/>
      <c r="F41" s="17"/>
      <c r="G41" s="91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s="8" customFormat="1" ht="20.399999999999999" x14ac:dyDescent="0.35">
      <c r="A42" s="22">
        <v>312000</v>
      </c>
      <c r="B42" s="16" t="s">
        <v>40</v>
      </c>
      <c r="C42" s="91"/>
      <c r="D42" s="17">
        <v>0</v>
      </c>
      <c r="E42" s="17"/>
      <c r="F42" s="17"/>
      <c r="G42" s="91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s="8" customFormat="1" ht="20.399999999999999" x14ac:dyDescent="0.35">
      <c r="A43" s="22">
        <v>331001</v>
      </c>
      <c r="B43" s="16" t="s">
        <v>41</v>
      </c>
      <c r="C43" s="91">
        <v>0</v>
      </c>
      <c r="D43" s="17">
        <v>0</v>
      </c>
      <c r="E43" s="17"/>
      <c r="F43" s="17"/>
      <c r="G43" s="91">
        <v>0</v>
      </c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s="8" customFormat="1" ht="20.399999999999999" x14ac:dyDescent="0.35">
      <c r="A44" s="22">
        <v>331001</v>
      </c>
      <c r="B44" s="16" t="s">
        <v>42</v>
      </c>
      <c r="C44" s="91">
        <v>3000</v>
      </c>
      <c r="D44" s="17">
        <v>3000</v>
      </c>
      <c r="E44" s="17"/>
      <c r="F44" s="17"/>
      <c r="G44" s="91">
        <v>3000</v>
      </c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s="8" customFormat="1" ht="20.399999999999999" x14ac:dyDescent="0.35">
      <c r="A45" s="22">
        <v>331001</v>
      </c>
      <c r="B45" s="16" t="s">
        <v>43</v>
      </c>
      <c r="C45" s="91">
        <v>0</v>
      </c>
      <c r="D45" s="17">
        <v>5000</v>
      </c>
      <c r="E45" s="17"/>
      <c r="F45" s="17"/>
      <c r="G45" s="91">
        <v>0</v>
      </c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s="8" customFormat="1" ht="20.399999999999999" x14ac:dyDescent="0.35">
      <c r="A46" s="22">
        <v>312008</v>
      </c>
      <c r="B46" s="16" t="s">
        <v>44</v>
      </c>
      <c r="C46" s="91">
        <v>0</v>
      </c>
      <c r="D46" s="21">
        <v>2600</v>
      </c>
      <c r="E46" s="21"/>
      <c r="F46" s="39">
        <v>2400</v>
      </c>
      <c r="G46" s="91">
        <v>5000</v>
      </c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s="124" customFormat="1" ht="21" x14ac:dyDescent="0.4">
      <c r="A47" s="127"/>
      <c r="B47" s="128" t="s">
        <v>45</v>
      </c>
      <c r="C47" s="122">
        <f t="shared" ref="C47" si="6">C5+C15+C36</f>
        <v>179304</v>
      </c>
      <c r="D47" s="122">
        <f t="shared" ref="D47:G47" si="7">D5+D15+D36</f>
        <v>197046</v>
      </c>
      <c r="E47" s="122"/>
      <c r="F47" s="122">
        <v>270</v>
      </c>
      <c r="G47" s="122">
        <f t="shared" si="7"/>
        <v>182774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7" s="8" customFormat="1" ht="21" x14ac:dyDescent="0.4">
      <c r="A48" s="27"/>
      <c r="B48" s="28"/>
      <c r="C48" s="94"/>
      <c r="D48" s="27"/>
      <c r="E48" s="27"/>
      <c r="F48" s="27"/>
      <c r="G48" s="94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s="8" customFormat="1" ht="21" x14ac:dyDescent="0.4">
      <c r="A49" s="27"/>
      <c r="B49" s="28"/>
      <c r="C49" s="94"/>
      <c r="D49" s="27"/>
      <c r="E49" s="27"/>
      <c r="F49" s="27"/>
      <c r="G49" s="94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s="8" customFormat="1" ht="21" x14ac:dyDescent="0.4">
      <c r="A50" s="29" t="s">
        <v>46</v>
      </c>
      <c r="B50" s="7"/>
      <c r="C50" s="94"/>
      <c r="D50" s="27"/>
      <c r="E50" s="27"/>
      <c r="F50" s="27"/>
      <c r="G50" s="94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s="8" customFormat="1" ht="63" x14ac:dyDescent="0.4">
      <c r="A51" s="9" t="s">
        <v>1</v>
      </c>
      <c r="B51" s="10" t="s">
        <v>2</v>
      </c>
      <c r="C51" s="89" t="str">
        <f>C4</f>
        <v>Schválený Rozpočet  na rok 2022</v>
      </c>
      <c r="D51" s="11" t="s">
        <v>296</v>
      </c>
      <c r="E51" s="11" t="s">
        <v>299</v>
      </c>
      <c r="F51" s="11" t="s">
        <v>301</v>
      </c>
      <c r="G51" s="89" t="str">
        <f>G4</f>
        <v>Upravený Rozpočet  na rok 2022</v>
      </c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s="8" customFormat="1" ht="20.399999999999999" x14ac:dyDescent="0.35">
      <c r="A52" s="15">
        <v>233001</v>
      </c>
      <c r="B52" s="16" t="s">
        <v>47</v>
      </c>
      <c r="C52" s="91">
        <v>12582</v>
      </c>
      <c r="D52" s="17">
        <v>26274</v>
      </c>
      <c r="E52" s="140">
        <v>13980</v>
      </c>
      <c r="F52" s="140">
        <v>0</v>
      </c>
      <c r="G52" s="91">
        <v>26562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s="8" customFormat="1" ht="20.399999999999999" x14ac:dyDescent="0.35">
      <c r="A53" s="15">
        <v>322002</v>
      </c>
      <c r="B53" s="16" t="s">
        <v>298</v>
      </c>
      <c r="C53" s="91"/>
      <c r="D53" s="17">
        <v>8400</v>
      </c>
      <c r="E53" s="17"/>
      <c r="F53" s="140">
        <v>8400</v>
      </c>
      <c r="G53" s="91">
        <v>8400</v>
      </c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s="8" customFormat="1" ht="20.399999999999999" x14ac:dyDescent="0.35">
      <c r="A54" s="15">
        <v>322001</v>
      </c>
      <c r="B54" s="16" t="s">
        <v>48</v>
      </c>
      <c r="C54" s="91">
        <v>43500</v>
      </c>
      <c r="D54" s="17">
        <v>0</v>
      </c>
      <c r="E54" s="17"/>
      <c r="F54" s="140">
        <v>-43500</v>
      </c>
      <c r="G54" s="91">
        <v>0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s="8" customFormat="1" ht="20.399999999999999" x14ac:dyDescent="0.35">
      <c r="A55" s="15">
        <v>322001</v>
      </c>
      <c r="B55" s="16" t="s">
        <v>302</v>
      </c>
      <c r="C55" s="91"/>
      <c r="D55" s="17"/>
      <c r="E55" s="17"/>
      <c r="F55" s="140"/>
      <c r="G55" s="91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s="8" customFormat="1" ht="20.399999999999999" x14ac:dyDescent="0.35">
      <c r="A56" s="15">
        <v>322002</v>
      </c>
      <c r="B56" s="16" t="s">
        <v>303</v>
      </c>
      <c r="C56" s="91"/>
      <c r="D56" s="17"/>
      <c r="E56" s="17"/>
      <c r="F56" s="140"/>
      <c r="G56" s="91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s="8" customFormat="1" ht="40.799999999999997" x14ac:dyDescent="0.35">
      <c r="A57" s="15">
        <v>322002</v>
      </c>
      <c r="B57" s="16" t="s">
        <v>49</v>
      </c>
      <c r="C57" s="91">
        <v>20000</v>
      </c>
      <c r="D57" s="17">
        <v>0</v>
      </c>
      <c r="E57" s="17"/>
      <c r="F57" s="140">
        <v>-20000</v>
      </c>
      <c r="G57" s="91">
        <v>0</v>
      </c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s="8" customFormat="1" ht="20.399999999999999" x14ac:dyDescent="0.35">
      <c r="A58" s="15">
        <v>322001</v>
      </c>
      <c r="B58" s="16" t="s">
        <v>50</v>
      </c>
      <c r="C58" s="91">
        <v>50000</v>
      </c>
      <c r="D58" s="17">
        <v>50000</v>
      </c>
      <c r="E58" s="17"/>
      <c r="F58" s="140">
        <v>-50000</v>
      </c>
      <c r="G58" s="91">
        <v>0</v>
      </c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s="8" customFormat="1" ht="20.399999999999999" x14ac:dyDescent="0.35">
      <c r="A59" s="15">
        <v>322002</v>
      </c>
      <c r="B59" s="16" t="s">
        <v>51</v>
      </c>
      <c r="C59" s="91">
        <v>14250</v>
      </c>
      <c r="D59" s="17">
        <v>0</v>
      </c>
      <c r="E59" s="17"/>
      <c r="F59" s="17">
        <v>0</v>
      </c>
      <c r="G59" s="91">
        <v>14250</v>
      </c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s="8" customFormat="1" ht="21" x14ac:dyDescent="0.4">
      <c r="A60" s="31"/>
      <c r="B60" s="32" t="s">
        <v>52</v>
      </c>
      <c r="C60" s="122">
        <f>SUM(C52:C59)</f>
        <v>140332</v>
      </c>
      <c r="D60" s="26">
        <f>SUM(D52:D59)</f>
        <v>84674</v>
      </c>
      <c r="E60" s="26">
        <v>13980</v>
      </c>
      <c r="F60" s="26">
        <f>F52+F53+F54+F57+F58+F59</f>
        <v>-105100</v>
      </c>
      <c r="G60" s="122">
        <f>SUM(G52:G59)</f>
        <v>49212</v>
      </c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s="8" customFormat="1" ht="18.75" customHeight="1" x14ac:dyDescent="0.4">
      <c r="A61" s="33" t="s">
        <v>53</v>
      </c>
      <c r="B61" s="7"/>
      <c r="C61" s="95"/>
      <c r="D61" s="34"/>
      <c r="E61" s="34"/>
      <c r="F61" s="34"/>
      <c r="G61" s="9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s="8" customFormat="1" ht="63" x14ac:dyDescent="0.4">
      <c r="A62" s="9" t="s">
        <v>1</v>
      </c>
      <c r="B62" s="10" t="s">
        <v>2</v>
      </c>
      <c r="C62" s="96" t="str">
        <f>C4</f>
        <v>Schválený Rozpočet  na rok 2022</v>
      </c>
      <c r="D62" s="35" t="s">
        <v>3</v>
      </c>
      <c r="E62" s="11" t="s">
        <v>299</v>
      </c>
      <c r="F62" s="11" t="s">
        <v>301</v>
      </c>
      <c r="G62" s="96" t="str">
        <f>G4</f>
        <v>Upravený Rozpočet  na rok 2022</v>
      </c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s="8" customFormat="1" ht="21" x14ac:dyDescent="0.4">
      <c r="A63" s="132" t="s">
        <v>54</v>
      </c>
      <c r="B63" s="133" t="s">
        <v>55</v>
      </c>
      <c r="C63" s="135">
        <f>SUM(C64:C95)</f>
        <v>107572</v>
      </c>
      <c r="D63" s="134">
        <f>SUM(D64:D95)</f>
        <v>100986.76</v>
      </c>
      <c r="E63" s="134"/>
      <c r="F63" s="134"/>
      <c r="G63" s="135">
        <f>SUM(G64:G95)</f>
        <v>107572</v>
      </c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s="8" customFormat="1" ht="20.399999999999999" x14ac:dyDescent="0.35">
      <c r="A64" s="36" t="s">
        <v>56</v>
      </c>
      <c r="B64" s="16" t="s">
        <v>57</v>
      </c>
      <c r="C64" s="91">
        <v>43850</v>
      </c>
      <c r="D64" s="17">
        <v>40236.51</v>
      </c>
      <c r="E64" s="17"/>
      <c r="F64" s="17"/>
      <c r="G64" s="91">
        <v>43850</v>
      </c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s="8" customFormat="1" ht="27.75" customHeight="1" x14ac:dyDescent="0.35">
      <c r="A65" s="15">
        <v>621000</v>
      </c>
      <c r="B65" s="16" t="s">
        <v>294</v>
      </c>
      <c r="C65" s="91">
        <v>4165</v>
      </c>
      <c r="D65" s="17">
        <v>4015.21</v>
      </c>
      <c r="E65" s="17"/>
      <c r="F65" s="17"/>
      <c r="G65" s="91">
        <v>4165</v>
      </c>
      <c r="H65" s="117"/>
      <c r="I65" s="5"/>
      <c r="J65" s="5"/>
      <c r="K65" s="5"/>
      <c r="L65" s="5"/>
      <c r="M65" s="5"/>
      <c r="N65" s="5"/>
      <c r="O65" s="5"/>
      <c r="P65" s="5"/>
      <c r="Q65" s="5"/>
    </row>
    <row r="66" spans="1:17" s="8" customFormat="1" ht="21.75" customHeight="1" x14ac:dyDescent="0.35">
      <c r="A66" s="15">
        <v>625001</v>
      </c>
      <c r="B66" s="16" t="s">
        <v>58</v>
      </c>
      <c r="C66" s="91">
        <v>11000</v>
      </c>
      <c r="D66" s="17">
        <v>10498</v>
      </c>
      <c r="E66" s="17"/>
      <c r="F66" s="17"/>
      <c r="G66" s="91">
        <v>11000</v>
      </c>
      <c r="H66" s="117"/>
      <c r="I66" s="5"/>
      <c r="J66" s="5"/>
      <c r="K66" s="5"/>
      <c r="L66" s="5"/>
      <c r="M66" s="5"/>
      <c r="N66" s="5"/>
      <c r="O66" s="5"/>
      <c r="P66" s="5"/>
      <c r="Q66" s="5"/>
    </row>
    <row r="67" spans="1:17" s="8" customFormat="1" ht="20.399999999999999" x14ac:dyDescent="0.35">
      <c r="A67" s="15">
        <v>631001</v>
      </c>
      <c r="B67" s="16" t="s">
        <v>59</v>
      </c>
      <c r="C67" s="91">
        <v>6000</v>
      </c>
      <c r="D67" s="17">
        <v>6000</v>
      </c>
      <c r="E67" s="17"/>
      <c r="F67" s="17"/>
      <c r="G67" s="91">
        <v>6000</v>
      </c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s="8" customFormat="1" ht="20.399999999999999" x14ac:dyDescent="0.35">
      <c r="A68" s="15">
        <v>632001</v>
      </c>
      <c r="B68" s="16" t="s">
        <v>60</v>
      </c>
      <c r="C68" s="91">
        <v>5100</v>
      </c>
      <c r="D68" s="21">
        <v>5100</v>
      </c>
      <c r="E68" s="21"/>
      <c r="F68" s="21"/>
      <c r="G68" s="91">
        <v>5100</v>
      </c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s="8" customFormat="1" ht="20.399999999999999" x14ac:dyDescent="0.35">
      <c r="A69" s="15">
        <v>632003</v>
      </c>
      <c r="B69" s="16" t="s">
        <v>61</v>
      </c>
      <c r="C69" s="91">
        <v>500</v>
      </c>
      <c r="D69" s="21">
        <v>500</v>
      </c>
      <c r="E69" s="21"/>
      <c r="F69" s="21"/>
      <c r="G69" s="91">
        <v>500</v>
      </c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s="8" customFormat="1" ht="20.399999999999999" x14ac:dyDescent="0.35">
      <c r="A70" s="15">
        <v>632003</v>
      </c>
      <c r="B70" s="16" t="s">
        <v>62</v>
      </c>
      <c r="C70" s="91">
        <v>0</v>
      </c>
      <c r="D70" s="21">
        <v>0</v>
      </c>
      <c r="E70" s="21"/>
      <c r="F70" s="21"/>
      <c r="G70" s="91"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s="8" customFormat="1" ht="20.399999999999999" x14ac:dyDescent="0.35">
      <c r="A71" s="15">
        <v>633006</v>
      </c>
      <c r="B71" s="16" t="s">
        <v>63</v>
      </c>
      <c r="C71" s="91">
        <v>1100</v>
      </c>
      <c r="D71" s="21">
        <v>1100</v>
      </c>
      <c r="E71" s="21"/>
      <c r="F71" s="21"/>
      <c r="G71" s="91">
        <v>1100</v>
      </c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s="8" customFormat="1" ht="20.399999999999999" x14ac:dyDescent="0.35">
      <c r="A72" s="15">
        <v>633009</v>
      </c>
      <c r="B72" s="16" t="s">
        <v>64</v>
      </c>
      <c r="C72" s="91">
        <v>0</v>
      </c>
      <c r="D72" s="21">
        <v>0</v>
      </c>
      <c r="E72" s="21"/>
      <c r="F72" s="21"/>
      <c r="G72" s="91">
        <v>0</v>
      </c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s="8" customFormat="1" ht="20.399999999999999" x14ac:dyDescent="0.35">
      <c r="A73" s="15">
        <v>633015</v>
      </c>
      <c r="B73" s="16" t="s">
        <v>65</v>
      </c>
      <c r="C73" s="91">
        <v>300</v>
      </c>
      <c r="D73" s="21">
        <v>300</v>
      </c>
      <c r="E73" s="21"/>
      <c r="F73" s="21"/>
      <c r="G73" s="91">
        <v>300</v>
      </c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s="8" customFormat="1" ht="22.5" customHeight="1" x14ac:dyDescent="0.35">
      <c r="A74" s="15">
        <v>633016</v>
      </c>
      <c r="B74" s="16" t="s">
        <v>66</v>
      </c>
      <c r="C74" s="91">
        <v>1500</v>
      </c>
      <c r="D74" s="17">
        <v>1500</v>
      </c>
      <c r="E74" s="17"/>
      <c r="F74" s="17"/>
      <c r="G74" s="91">
        <v>1500</v>
      </c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s="8" customFormat="1" ht="20.399999999999999" x14ac:dyDescent="0.35">
      <c r="A75" s="15">
        <v>634003</v>
      </c>
      <c r="B75" s="16" t="s">
        <v>67</v>
      </c>
      <c r="C75" s="91">
        <v>610</v>
      </c>
      <c r="D75" s="21">
        <v>610</v>
      </c>
      <c r="E75" s="21"/>
      <c r="F75" s="21"/>
      <c r="G75" s="91">
        <v>610</v>
      </c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s="8" customFormat="1" ht="40.799999999999997" x14ac:dyDescent="0.35">
      <c r="A76" s="15">
        <v>635002</v>
      </c>
      <c r="B76" s="16" t="s">
        <v>68</v>
      </c>
      <c r="C76" s="91">
        <v>200</v>
      </c>
      <c r="D76" s="17">
        <v>200</v>
      </c>
      <c r="E76" s="17"/>
      <c r="F76" s="17"/>
      <c r="G76" s="91">
        <v>200</v>
      </c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s="8" customFormat="1" ht="40.799999999999997" x14ac:dyDescent="0.35">
      <c r="A77" s="15">
        <v>635004</v>
      </c>
      <c r="B77" s="16" t="s">
        <v>69</v>
      </c>
      <c r="C77" s="91">
        <v>200</v>
      </c>
      <c r="D77" s="17">
        <v>200</v>
      </c>
      <c r="E77" s="17"/>
      <c r="F77" s="17"/>
      <c r="G77" s="91">
        <v>200</v>
      </c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s="8" customFormat="1" ht="20.399999999999999" x14ac:dyDescent="0.35">
      <c r="A78" s="15">
        <v>635002</v>
      </c>
      <c r="B78" s="16" t="s">
        <v>70</v>
      </c>
      <c r="C78" s="91">
        <v>0</v>
      </c>
      <c r="D78" s="17">
        <v>0</v>
      </c>
      <c r="E78" s="17"/>
      <c r="F78" s="17"/>
      <c r="G78" s="91">
        <v>0</v>
      </c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s="8" customFormat="1" ht="24" customHeight="1" x14ac:dyDescent="0.35">
      <c r="A79" s="37">
        <v>635006</v>
      </c>
      <c r="B79" s="38" t="s">
        <v>71</v>
      </c>
      <c r="C79" s="91">
        <v>500</v>
      </c>
      <c r="D79" s="17">
        <v>500</v>
      </c>
      <c r="E79" s="17"/>
      <c r="F79" s="17"/>
      <c r="G79" s="91">
        <v>500</v>
      </c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s="8" customFormat="1" ht="40.799999999999997" x14ac:dyDescent="0.35">
      <c r="A80" s="15">
        <v>636001</v>
      </c>
      <c r="B80" s="16" t="s">
        <v>72</v>
      </c>
      <c r="C80" s="97">
        <v>52</v>
      </c>
      <c r="D80" s="21">
        <v>52</v>
      </c>
      <c r="E80" s="21"/>
      <c r="F80" s="21"/>
      <c r="G80" s="97">
        <v>52</v>
      </c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s="8" customFormat="1" ht="20.399999999999999" x14ac:dyDescent="0.35">
      <c r="A81" s="15">
        <v>637001</v>
      </c>
      <c r="B81" s="16" t="s">
        <v>73</v>
      </c>
      <c r="C81" s="91">
        <v>200</v>
      </c>
      <c r="D81" s="17">
        <v>186.53</v>
      </c>
      <c r="E81" s="17"/>
      <c r="F81" s="17"/>
      <c r="G81" s="91">
        <v>200</v>
      </c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s="8" customFormat="1" ht="20.399999999999999" x14ac:dyDescent="0.35">
      <c r="A82" s="15">
        <v>637003</v>
      </c>
      <c r="B82" s="16" t="s">
        <v>74</v>
      </c>
      <c r="C82" s="91">
        <v>0</v>
      </c>
      <c r="D82" s="17">
        <v>0</v>
      </c>
      <c r="E82" s="17"/>
      <c r="F82" s="17"/>
      <c r="G82" s="91">
        <v>0</v>
      </c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s="8" customFormat="1" ht="20.399999999999999" x14ac:dyDescent="0.35">
      <c r="A83" s="15">
        <v>637004</v>
      </c>
      <c r="B83" s="16" t="s">
        <v>75</v>
      </c>
      <c r="C83" s="91">
        <v>1500</v>
      </c>
      <c r="D83" s="17">
        <v>1269.3399999999999</v>
      </c>
      <c r="E83" s="17"/>
      <c r="F83" s="17"/>
      <c r="G83" s="91">
        <v>1500</v>
      </c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s="8" customFormat="1" ht="21.75" customHeight="1" x14ac:dyDescent="0.35">
      <c r="A84" s="15">
        <v>637004</v>
      </c>
      <c r="B84" s="16" t="s">
        <v>76</v>
      </c>
      <c r="C84" s="91">
        <v>2880</v>
      </c>
      <c r="D84" s="17">
        <v>2681.23</v>
      </c>
      <c r="E84" s="17"/>
      <c r="F84" s="17"/>
      <c r="G84" s="91">
        <v>2880</v>
      </c>
      <c r="H84" s="80"/>
      <c r="I84" s="80"/>
      <c r="J84" s="80"/>
      <c r="K84" s="5"/>
      <c r="L84" s="5"/>
      <c r="M84" s="5"/>
      <c r="N84" s="5"/>
      <c r="O84" s="5"/>
      <c r="P84" s="5"/>
      <c r="Q84" s="5"/>
    </row>
    <row r="85" spans="1:17" s="8" customFormat="1" ht="24.75" customHeight="1" x14ac:dyDescent="0.35">
      <c r="A85" s="15">
        <v>637005</v>
      </c>
      <c r="B85" s="16" t="s">
        <v>292</v>
      </c>
      <c r="C85" s="91">
        <v>500</v>
      </c>
      <c r="D85" s="17">
        <v>500</v>
      </c>
      <c r="E85" s="17"/>
      <c r="F85" s="17"/>
      <c r="G85" s="91">
        <v>500</v>
      </c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s="8" customFormat="1" ht="40.799999999999997" x14ac:dyDescent="0.35">
      <c r="A86" s="15">
        <v>637004</v>
      </c>
      <c r="B86" s="16" t="s">
        <v>77</v>
      </c>
      <c r="C86" s="91">
        <v>20500</v>
      </c>
      <c r="D86" s="17">
        <v>19584.34</v>
      </c>
      <c r="E86" s="17"/>
      <c r="F86" s="17"/>
      <c r="G86" s="91">
        <v>20500</v>
      </c>
      <c r="H86" s="80"/>
      <c r="I86" s="80"/>
      <c r="J86" s="80"/>
      <c r="K86" s="80"/>
      <c r="L86" s="80"/>
      <c r="M86" s="80"/>
      <c r="N86" s="5"/>
      <c r="O86" s="5"/>
      <c r="P86" s="5"/>
      <c r="Q86" s="5"/>
    </row>
    <row r="87" spans="1:17" s="8" customFormat="1" ht="20.399999999999999" x14ac:dyDescent="0.35">
      <c r="A87" s="15">
        <v>637005</v>
      </c>
      <c r="B87" s="16" t="s">
        <v>78</v>
      </c>
      <c r="C87" s="91">
        <v>800</v>
      </c>
      <c r="D87" s="17">
        <v>800</v>
      </c>
      <c r="E87" s="17"/>
      <c r="F87" s="17"/>
      <c r="G87" s="91">
        <v>800</v>
      </c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s="8" customFormat="1" ht="27.75" customHeight="1" x14ac:dyDescent="0.35">
      <c r="A88" s="15">
        <v>637011</v>
      </c>
      <c r="B88" s="16" t="s">
        <v>79</v>
      </c>
      <c r="C88" s="91">
        <v>1000</v>
      </c>
      <c r="D88" s="17">
        <v>946</v>
      </c>
      <c r="E88" s="17"/>
      <c r="F88" s="17"/>
      <c r="G88" s="91">
        <v>1000</v>
      </c>
      <c r="H88" s="115"/>
      <c r="I88" s="115"/>
      <c r="J88" s="5"/>
      <c r="K88" s="5"/>
      <c r="L88" s="5"/>
      <c r="M88" s="5"/>
      <c r="N88" s="5"/>
      <c r="O88" s="5"/>
      <c r="P88" s="5"/>
      <c r="Q88" s="5"/>
    </row>
    <row r="89" spans="1:17" s="8" customFormat="1" ht="40.799999999999997" x14ac:dyDescent="0.35">
      <c r="A89" s="15">
        <v>637012</v>
      </c>
      <c r="B89" s="16" t="s">
        <v>80</v>
      </c>
      <c r="C89" s="91">
        <v>1100</v>
      </c>
      <c r="D89" s="21">
        <v>948.6</v>
      </c>
      <c r="E89" s="21"/>
      <c r="F89" s="21"/>
      <c r="G89" s="91">
        <v>1100</v>
      </c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s="8" customFormat="1" ht="20.399999999999999" x14ac:dyDescent="0.35">
      <c r="A90" s="15">
        <v>637014</v>
      </c>
      <c r="B90" s="16" t="s">
        <v>81</v>
      </c>
      <c r="C90" s="91">
        <v>695</v>
      </c>
      <c r="D90" s="17">
        <v>0</v>
      </c>
      <c r="E90" s="17"/>
      <c r="F90" s="17"/>
      <c r="G90" s="91">
        <v>695</v>
      </c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s="8" customFormat="1" ht="20.399999999999999" x14ac:dyDescent="0.35">
      <c r="A91" s="15">
        <v>637015</v>
      </c>
      <c r="B91" s="16" t="s">
        <v>82</v>
      </c>
      <c r="C91" s="91">
        <v>750</v>
      </c>
      <c r="D91" s="21">
        <v>694</v>
      </c>
      <c r="E91" s="21"/>
      <c r="F91" s="21"/>
      <c r="G91" s="91">
        <v>750</v>
      </c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s="8" customFormat="1" ht="20.399999999999999" x14ac:dyDescent="0.35">
      <c r="A92" s="15">
        <v>637016</v>
      </c>
      <c r="B92" s="16" t="s">
        <v>83</v>
      </c>
      <c r="C92" s="91">
        <v>370</v>
      </c>
      <c r="D92" s="21">
        <v>368</v>
      </c>
      <c r="E92" s="21"/>
      <c r="F92" s="21"/>
      <c r="G92" s="91">
        <v>370</v>
      </c>
      <c r="H92" s="115"/>
      <c r="I92" s="115"/>
      <c r="J92" s="5"/>
      <c r="K92" s="5"/>
      <c r="L92" s="5"/>
      <c r="M92" s="5"/>
      <c r="N92" s="5"/>
      <c r="O92" s="5"/>
      <c r="P92" s="5"/>
      <c r="Q92" s="5"/>
    </row>
    <row r="93" spans="1:17" s="8" customFormat="1" ht="20.399999999999999" x14ac:dyDescent="0.35">
      <c r="A93" s="15">
        <v>637026</v>
      </c>
      <c r="B93" s="16" t="s">
        <v>84</v>
      </c>
      <c r="C93" s="91">
        <v>1200</v>
      </c>
      <c r="D93" s="21">
        <v>1200</v>
      </c>
      <c r="E93" s="21"/>
      <c r="F93" s="21"/>
      <c r="G93" s="91">
        <v>1200</v>
      </c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s="8" customFormat="1" ht="20.399999999999999" x14ac:dyDescent="0.35">
      <c r="A94" s="15">
        <v>641006</v>
      </c>
      <c r="B94" s="16" t="s">
        <v>85</v>
      </c>
      <c r="C94" s="91">
        <v>1000</v>
      </c>
      <c r="D94" s="21">
        <v>997</v>
      </c>
      <c r="E94" s="21"/>
      <c r="F94" s="21"/>
      <c r="G94" s="91">
        <v>1000</v>
      </c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s="8" customFormat="1" ht="20.399999999999999" x14ac:dyDescent="0.35">
      <c r="A95" s="15">
        <v>642001</v>
      </c>
      <c r="B95" s="16" t="s">
        <v>86</v>
      </c>
      <c r="C95" s="91">
        <v>0</v>
      </c>
      <c r="D95" s="17">
        <v>0</v>
      </c>
      <c r="E95" s="17"/>
      <c r="F95" s="17"/>
      <c r="G95" s="91">
        <v>0</v>
      </c>
      <c r="H95" s="80"/>
      <c r="I95" s="80"/>
      <c r="J95" s="5"/>
      <c r="K95" s="5"/>
      <c r="L95" s="5"/>
      <c r="M95" s="5"/>
      <c r="N95" s="5"/>
      <c r="O95" s="5"/>
      <c r="P95" s="5"/>
      <c r="Q95" s="5"/>
    </row>
    <row r="96" spans="1:17" s="8" customFormat="1" ht="21" x14ac:dyDescent="0.4">
      <c r="A96" s="141" t="s">
        <v>54</v>
      </c>
      <c r="B96" s="137" t="s">
        <v>87</v>
      </c>
      <c r="C96" s="131">
        <f t="shared" ref="C96" si="8">SUM(C97:C100)</f>
        <v>0</v>
      </c>
      <c r="D96" s="138">
        <f t="shared" ref="D96:G96" si="9">SUM(D97:D100)</f>
        <v>0</v>
      </c>
      <c r="E96" s="138"/>
      <c r="F96" s="138"/>
      <c r="G96" s="131">
        <f t="shared" si="9"/>
        <v>0</v>
      </c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s="8" customFormat="1" ht="20.399999999999999" x14ac:dyDescent="0.35">
      <c r="A97" s="22">
        <v>611000</v>
      </c>
      <c r="B97" s="16" t="s">
        <v>88</v>
      </c>
      <c r="C97" s="91">
        <v>0</v>
      </c>
      <c r="D97" s="17">
        <v>0</v>
      </c>
      <c r="E97" s="17"/>
      <c r="F97" s="17"/>
      <c r="G97" s="91">
        <v>0</v>
      </c>
      <c r="H97" s="117"/>
      <c r="I97" s="117"/>
      <c r="J97" s="117"/>
      <c r="K97" s="5"/>
      <c r="L97" s="5"/>
      <c r="M97" s="5"/>
      <c r="N97" s="5"/>
      <c r="O97" s="5"/>
      <c r="P97" s="5"/>
      <c r="Q97" s="5"/>
    </row>
    <row r="98" spans="1:17" s="8" customFormat="1" ht="20.399999999999999" x14ac:dyDescent="0.35">
      <c r="A98" s="22">
        <v>611000</v>
      </c>
      <c r="B98" s="16" t="s">
        <v>89</v>
      </c>
      <c r="C98" s="91">
        <v>0</v>
      </c>
      <c r="D98" s="17">
        <v>0</v>
      </c>
      <c r="E98" s="17"/>
      <c r="F98" s="17"/>
      <c r="G98" s="91">
        <v>0</v>
      </c>
      <c r="H98" s="117"/>
      <c r="I98" s="117"/>
      <c r="J98" s="117"/>
      <c r="K98" s="5"/>
      <c r="L98" s="5"/>
      <c r="M98" s="5"/>
      <c r="N98" s="5"/>
      <c r="O98" s="5"/>
      <c r="P98" s="5"/>
      <c r="Q98" s="5"/>
    </row>
    <row r="99" spans="1:17" s="8" customFormat="1" ht="20.399999999999999" x14ac:dyDescent="0.35">
      <c r="A99" s="22">
        <v>632001</v>
      </c>
      <c r="B99" s="16" t="s">
        <v>90</v>
      </c>
      <c r="C99" s="91">
        <v>0</v>
      </c>
      <c r="D99" s="17">
        <v>0</v>
      </c>
      <c r="E99" s="17"/>
      <c r="F99" s="17"/>
      <c r="G99" s="91">
        <v>0</v>
      </c>
      <c r="H99" s="117"/>
      <c r="I99" s="117"/>
      <c r="J99" s="117"/>
      <c r="K99" s="5"/>
      <c r="L99" s="5"/>
      <c r="M99" s="5"/>
      <c r="N99" s="5"/>
      <c r="O99" s="5"/>
      <c r="P99" s="5"/>
      <c r="Q99" s="5"/>
    </row>
    <row r="100" spans="1:17" s="8" customFormat="1" ht="20.399999999999999" x14ac:dyDescent="0.35">
      <c r="A100" s="22">
        <v>632002</v>
      </c>
      <c r="B100" s="16" t="s">
        <v>91</v>
      </c>
      <c r="C100" s="91">
        <v>0</v>
      </c>
      <c r="D100" s="17">
        <v>0</v>
      </c>
      <c r="E100" s="17"/>
      <c r="F100" s="17"/>
      <c r="G100" s="91">
        <v>0</v>
      </c>
      <c r="H100" s="30"/>
      <c r="I100" s="30"/>
      <c r="J100" s="5"/>
      <c r="K100" s="5"/>
      <c r="L100" s="5"/>
      <c r="M100" s="5"/>
      <c r="N100" s="5"/>
      <c r="O100" s="5"/>
      <c r="P100" s="5"/>
      <c r="Q100" s="5"/>
    </row>
    <row r="101" spans="1:17" s="8" customFormat="1" ht="21" x14ac:dyDescent="0.4">
      <c r="A101" s="141" t="s">
        <v>92</v>
      </c>
      <c r="B101" s="137" t="s">
        <v>93</v>
      </c>
      <c r="C101" s="131">
        <f t="shared" ref="C101" si="10">SUM(C102:C106)</f>
        <v>2500</v>
      </c>
      <c r="D101" s="138">
        <f t="shared" ref="D101:G101" si="11">SUM(D102:D106)</f>
        <v>2500</v>
      </c>
      <c r="E101" s="138"/>
      <c r="F101" s="138"/>
      <c r="G101" s="131">
        <f t="shared" si="11"/>
        <v>2500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s="8" customFormat="1" ht="20.399999999999999" x14ac:dyDescent="0.35">
      <c r="A102" s="36" t="s">
        <v>94</v>
      </c>
      <c r="B102" s="16" t="s">
        <v>95</v>
      </c>
      <c r="C102" s="91">
        <v>1150</v>
      </c>
      <c r="D102" s="17">
        <v>1150</v>
      </c>
      <c r="E102" s="17"/>
      <c r="F102" s="17"/>
      <c r="G102" s="91">
        <v>1150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s="8" customFormat="1" ht="20.399999999999999" x14ac:dyDescent="0.35">
      <c r="A103" s="15">
        <v>621000</v>
      </c>
      <c r="B103" s="16" t="s">
        <v>96</v>
      </c>
      <c r="C103" s="91">
        <v>115</v>
      </c>
      <c r="D103" s="17">
        <v>115</v>
      </c>
      <c r="E103" s="17"/>
      <c r="F103" s="17"/>
      <c r="G103" s="91">
        <v>115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s="8" customFormat="1" ht="20.399999999999999" x14ac:dyDescent="0.35">
      <c r="A104" s="15">
        <v>625001</v>
      </c>
      <c r="B104" s="16" t="s">
        <v>97</v>
      </c>
      <c r="C104" s="91">
        <v>300</v>
      </c>
      <c r="D104" s="17">
        <v>300</v>
      </c>
      <c r="E104" s="17"/>
      <c r="F104" s="17"/>
      <c r="G104" s="91">
        <v>300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s="8" customFormat="1" ht="20.399999999999999" x14ac:dyDescent="0.35">
      <c r="A105" s="15">
        <v>631001</v>
      </c>
      <c r="B105" s="16" t="s">
        <v>98</v>
      </c>
      <c r="C105" s="91">
        <v>25</v>
      </c>
      <c r="D105" s="17">
        <v>25</v>
      </c>
      <c r="E105" s="17"/>
      <c r="F105" s="17"/>
      <c r="G105" s="91">
        <v>25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s="8" customFormat="1" ht="20.399999999999999" x14ac:dyDescent="0.35">
      <c r="A106" s="15">
        <v>633006</v>
      </c>
      <c r="B106" s="16" t="s">
        <v>99</v>
      </c>
      <c r="C106" s="91">
        <v>910</v>
      </c>
      <c r="D106" s="17">
        <v>910</v>
      </c>
      <c r="E106" s="17"/>
      <c r="F106" s="17"/>
      <c r="G106" s="91">
        <v>910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s="8" customFormat="1" ht="42" x14ac:dyDescent="0.4">
      <c r="A107" s="141" t="s">
        <v>100</v>
      </c>
      <c r="B107" s="137" t="s">
        <v>101</v>
      </c>
      <c r="C107" s="131">
        <f t="shared" ref="C107" si="12">SUM(C108:C109)</f>
        <v>0</v>
      </c>
      <c r="D107" s="138">
        <f t="shared" ref="D107:G107" si="13">SUM(D108:D109)</f>
        <v>0</v>
      </c>
      <c r="E107" s="138"/>
      <c r="F107" s="138"/>
      <c r="G107" s="131">
        <f t="shared" si="13"/>
        <v>0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s="8" customFormat="1" ht="20.399999999999999" x14ac:dyDescent="0.35">
      <c r="A108" s="36" t="s">
        <v>102</v>
      </c>
      <c r="B108" s="16" t="s">
        <v>38</v>
      </c>
      <c r="C108" s="91">
        <v>0</v>
      </c>
      <c r="D108" s="17">
        <v>0</v>
      </c>
      <c r="E108" s="17"/>
      <c r="F108" s="17"/>
      <c r="G108" s="91">
        <v>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s="8" customFormat="1" ht="40.799999999999997" x14ac:dyDescent="0.35">
      <c r="A109" s="36" t="s">
        <v>103</v>
      </c>
      <c r="B109" s="16" t="s">
        <v>104</v>
      </c>
      <c r="C109" s="91">
        <v>0</v>
      </c>
      <c r="D109" s="17">
        <v>0</v>
      </c>
      <c r="E109" s="17"/>
      <c r="F109" s="17"/>
      <c r="G109" s="91">
        <v>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s="8" customFormat="1" ht="21" x14ac:dyDescent="0.4">
      <c r="A110" s="142" t="s">
        <v>105</v>
      </c>
      <c r="B110" s="137" t="s">
        <v>106</v>
      </c>
      <c r="C110" s="131">
        <v>500</v>
      </c>
      <c r="D110" s="138">
        <f>SUM(D111)</f>
        <v>492.24</v>
      </c>
      <c r="E110" s="138"/>
      <c r="F110" s="138"/>
      <c r="G110" s="131">
        <v>500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s="8" customFormat="1" ht="20.399999999999999" x14ac:dyDescent="0.35">
      <c r="A111" s="36" t="s">
        <v>107</v>
      </c>
      <c r="B111" s="16" t="s">
        <v>108</v>
      </c>
      <c r="C111" s="91">
        <v>500</v>
      </c>
      <c r="D111" s="17">
        <v>492.24</v>
      </c>
      <c r="E111" s="17"/>
      <c r="F111" s="17"/>
      <c r="G111" s="91">
        <v>500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s="8" customFormat="1" ht="21" x14ac:dyDescent="0.4">
      <c r="A112" s="142" t="s">
        <v>109</v>
      </c>
      <c r="B112" s="137" t="s">
        <v>110</v>
      </c>
      <c r="C112" s="131">
        <f t="shared" ref="C112" si="14">SUM(C113:C116)</f>
        <v>3830</v>
      </c>
      <c r="D112" s="138">
        <f t="shared" ref="D112:G112" si="15">SUM(D113:D116)</f>
        <v>3830</v>
      </c>
      <c r="E112" s="138"/>
      <c r="F112" s="138"/>
      <c r="G112" s="131">
        <f t="shared" si="15"/>
        <v>3830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s="8" customFormat="1" ht="20.399999999999999" x14ac:dyDescent="0.35">
      <c r="A113" s="36" t="s">
        <v>111</v>
      </c>
      <c r="B113" s="16" t="s">
        <v>60</v>
      </c>
      <c r="C113" s="91">
        <v>650</v>
      </c>
      <c r="D113" s="17">
        <v>650</v>
      </c>
      <c r="E113" s="17"/>
      <c r="F113" s="17"/>
      <c r="G113" s="91">
        <v>650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s="8" customFormat="1" ht="20.399999999999999" x14ac:dyDescent="0.35">
      <c r="A114" s="15">
        <v>632002</v>
      </c>
      <c r="B114" s="16" t="s">
        <v>112</v>
      </c>
      <c r="C114" s="91">
        <v>30</v>
      </c>
      <c r="D114" s="17">
        <v>30</v>
      </c>
      <c r="E114" s="17"/>
      <c r="F114" s="17"/>
      <c r="G114" s="91">
        <v>30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s="8" customFormat="1" ht="20.399999999999999" x14ac:dyDescent="0.35">
      <c r="A115" s="22">
        <v>633007</v>
      </c>
      <c r="B115" s="16" t="s">
        <v>113</v>
      </c>
      <c r="C115" s="91">
        <v>3150</v>
      </c>
      <c r="D115" s="17">
        <v>3150</v>
      </c>
      <c r="E115" s="17"/>
      <c r="F115" s="17"/>
      <c r="G115" s="91">
        <v>3150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s="8" customFormat="1" ht="20.399999999999999" x14ac:dyDescent="0.35">
      <c r="A116" s="15">
        <v>635006</v>
      </c>
      <c r="B116" s="16" t="s">
        <v>114</v>
      </c>
      <c r="C116" s="91">
        <v>0</v>
      </c>
      <c r="D116" s="17">
        <v>0</v>
      </c>
      <c r="E116" s="17"/>
      <c r="F116" s="17"/>
      <c r="G116" s="91">
        <v>0</v>
      </c>
      <c r="H116" s="80"/>
      <c r="I116" s="80"/>
      <c r="J116" s="5"/>
      <c r="K116" s="5"/>
      <c r="L116" s="5"/>
      <c r="M116" s="5"/>
      <c r="N116" s="5"/>
      <c r="O116" s="5"/>
      <c r="P116" s="5"/>
      <c r="Q116" s="5"/>
    </row>
    <row r="117" spans="1:17" s="8" customFormat="1" ht="21" x14ac:dyDescent="0.4">
      <c r="A117" s="146">
        <v>642</v>
      </c>
      <c r="B117" s="137" t="s">
        <v>115</v>
      </c>
      <c r="C117" s="131">
        <f t="shared" ref="C117" si="16">SUM(C118:C126)</f>
        <v>9050</v>
      </c>
      <c r="D117" s="138">
        <f t="shared" ref="D117:G117" si="17">SUM(D118:D126)</f>
        <v>9150</v>
      </c>
      <c r="E117" s="138"/>
      <c r="F117" s="138"/>
      <c r="G117" s="131">
        <f t="shared" si="17"/>
        <v>9050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s="8" customFormat="1" ht="41.4" x14ac:dyDescent="0.4">
      <c r="A118" s="18"/>
      <c r="B118" s="16" t="s">
        <v>116</v>
      </c>
      <c r="C118" s="91">
        <v>0</v>
      </c>
      <c r="D118" s="17">
        <v>100</v>
      </c>
      <c r="E118" s="17"/>
      <c r="F118" s="17"/>
      <c r="G118" s="91">
        <v>0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s="8" customFormat="1" ht="41.4" x14ac:dyDescent="0.4">
      <c r="A119" s="18"/>
      <c r="B119" s="16" t="s">
        <v>117</v>
      </c>
      <c r="C119" s="91">
        <v>0</v>
      </c>
      <c r="D119" s="17">
        <v>0</v>
      </c>
      <c r="E119" s="17"/>
      <c r="F119" s="17"/>
      <c r="G119" s="91">
        <v>0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s="8" customFormat="1" ht="21" x14ac:dyDescent="0.4">
      <c r="A120" s="18"/>
      <c r="B120" s="16" t="s">
        <v>118</v>
      </c>
      <c r="C120" s="91">
        <v>500</v>
      </c>
      <c r="D120" s="17">
        <v>500</v>
      </c>
      <c r="E120" s="17"/>
      <c r="F120" s="17"/>
      <c r="G120" s="91">
        <v>500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s="8" customFormat="1" ht="36.75" customHeight="1" x14ac:dyDescent="0.4">
      <c r="A121" s="18"/>
      <c r="B121" s="16" t="s">
        <v>119</v>
      </c>
      <c r="C121" s="91">
        <v>500</v>
      </c>
      <c r="D121" s="17">
        <v>500</v>
      </c>
      <c r="E121" s="17"/>
      <c r="F121" s="17"/>
      <c r="G121" s="91">
        <v>500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s="8" customFormat="1" ht="21" x14ac:dyDescent="0.4">
      <c r="A122" s="18"/>
      <c r="B122" s="16" t="s">
        <v>120</v>
      </c>
      <c r="C122" s="91">
        <v>7000</v>
      </c>
      <c r="D122" s="17">
        <v>7000</v>
      </c>
      <c r="E122" s="17"/>
      <c r="F122" s="17"/>
      <c r="G122" s="91">
        <v>7000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s="8" customFormat="1" ht="41.4" x14ac:dyDescent="0.4">
      <c r="A123" s="18"/>
      <c r="B123" s="16" t="s">
        <v>121</v>
      </c>
      <c r="C123" s="91">
        <v>500</v>
      </c>
      <c r="D123" s="17">
        <v>500</v>
      </c>
      <c r="E123" s="17"/>
      <c r="F123" s="17"/>
      <c r="G123" s="91">
        <v>500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s="8" customFormat="1" ht="21" x14ac:dyDescent="0.4">
      <c r="A124" s="18"/>
      <c r="B124" s="16" t="s">
        <v>122</v>
      </c>
      <c r="C124" s="91">
        <v>50</v>
      </c>
      <c r="D124" s="17">
        <v>50</v>
      </c>
      <c r="E124" s="17"/>
      <c r="F124" s="17"/>
      <c r="G124" s="91">
        <v>50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s="8" customFormat="1" ht="27.75" customHeight="1" x14ac:dyDescent="0.4">
      <c r="A125" s="18"/>
      <c r="B125" s="16" t="s">
        <v>123</v>
      </c>
      <c r="C125" s="91">
        <v>300</v>
      </c>
      <c r="D125" s="17">
        <v>300</v>
      </c>
      <c r="E125" s="17"/>
      <c r="F125" s="17"/>
      <c r="G125" s="91">
        <v>300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s="8" customFormat="1" ht="61.2" x14ac:dyDescent="0.4">
      <c r="A126" s="18"/>
      <c r="B126" s="38" t="s">
        <v>124</v>
      </c>
      <c r="C126" s="91">
        <v>200</v>
      </c>
      <c r="D126" s="17">
        <v>200</v>
      </c>
      <c r="E126" s="17"/>
      <c r="F126" s="17"/>
      <c r="G126" s="91">
        <v>200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s="8" customFormat="1" ht="42" x14ac:dyDescent="0.4">
      <c r="A127" s="141" t="s">
        <v>125</v>
      </c>
      <c r="B127" s="137" t="s">
        <v>126</v>
      </c>
      <c r="C127" s="131">
        <f t="shared" ref="C127" si="18">SUM(C128:C141)</f>
        <v>0</v>
      </c>
      <c r="D127" s="138">
        <f t="shared" ref="D127:G127" si="19">SUM(D128:D141)</f>
        <v>0</v>
      </c>
      <c r="E127" s="138"/>
      <c r="F127" s="138"/>
      <c r="G127" s="131">
        <f t="shared" si="19"/>
        <v>0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s="8" customFormat="1" ht="21" x14ac:dyDescent="0.4">
      <c r="A128" s="41" t="s">
        <v>127</v>
      </c>
      <c r="B128" s="16" t="s">
        <v>128</v>
      </c>
      <c r="C128" s="91">
        <v>0</v>
      </c>
      <c r="D128" s="17">
        <v>0</v>
      </c>
      <c r="E128" s="17"/>
      <c r="F128" s="17"/>
      <c r="G128" s="91">
        <v>0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s="8" customFormat="1" ht="20.399999999999999" x14ac:dyDescent="0.35">
      <c r="A129" s="15">
        <v>621000</v>
      </c>
      <c r="B129" s="42" t="s">
        <v>129</v>
      </c>
      <c r="C129" s="91">
        <v>0</v>
      </c>
      <c r="D129" s="17">
        <v>0</v>
      </c>
      <c r="E129" s="17"/>
      <c r="F129" s="17"/>
      <c r="G129" s="91">
        <v>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s="8" customFormat="1" ht="20.399999999999999" x14ac:dyDescent="0.35">
      <c r="A130" s="15">
        <v>625001</v>
      </c>
      <c r="B130" s="16" t="s">
        <v>130</v>
      </c>
      <c r="C130" s="91">
        <v>0</v>
      </c>
      <c r="D130" s="17">
        <v>0</v>
      </c>
      <c r="E130" s="17"/>
      <c r="F130" s="17"/>
      <c r="G130" s="91">
        <v>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s="8" customFormat="1" ht="20.399999999999999" x14ac:dyDescent="0.35">
      <c r="A131" s="15">
        <v>633006</v>
      </c>
      <c r="B131" s="16" t="s">
        <v>131</v>
      </c>
      <c r="C131" s="91">
        <v>0</v>
      </c>
      <c r="D131" s="17">
        <v>0</v>
      </c>
      <c r="E131" s="17"/>
      <c r="F131" s="17"/>
      <c r="G131" s="91">
        <v>0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s="8" customFormat="1" ht="20.399999999999999" x14ac:dyDescent="0.35">
      <c r="A132" s="37">
        <v>637014</v>
      </c>
      <c r="B132" s="38" t="s">
        <v>132</v>
      </c>
      <c r="C132" s="91">
        <v>0</v>
      </c>
      <c r="D132" s="17">
        <v>0</v>
      </c>
      <c r="E132" s="17"/>
      <c r="F132" s="17"/>
      <c r="G132" s="91">
        <v>0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s="8" customFormat="1" ht="21" x14ac:dyDescent="0.4">
      <c r="A133" s="41" t="s">
        <v>133</v>
      </c>
      <c r="B133" s="16" t="s">
        <v>134</v>
      </c>
      <c r="C133" s="91">
        <v>0</v>
      </c>
      <c r="D133" s="17">
        <v>0</v>
      </c>
      <c r="E133" s="17"/>
      <c r="F133" s="17"/>
      <c r="G133" s="91">
        <v>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s="8" customFormat="1" ht="20.399999999999999" x14ac:dyDescent="0.35">
      <c r="A134" s="15">
        <v>621000</v>
      </c>
      <c r="B134" s="16" t="s">
        <v>129</v>
      </c>
      <c r="C134" s="91">
        <v>0</v>
      </c>
      <c r="D134" s="17">
        <v>0</v>
      </c>
      <c r="E134" s="17"/>
      <c r="F134" s="17"/>
      <c r="G134" s="91">
        <v>0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s="8" customFormat="1" ht="20.399999999999999" x14ac:dyDescent="0.35">
      <c r="A135" s="15">
        <v>625001</v>
      </c>
      <c r="B135" s="16" t="s">
        <v>135</v>
      </c>
      <c r="C135" s="91">
        <v>0</v>
      </c>
      <c r="D135" s="17">
        <v>0</v>
      </c>
      <c r="E135" s="17"/>
      <c r="F135" s="17"/>
      <c r="G135" s="91">
        <v>0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s="8" customFormat="1" ht="20.399999999999999" x14ac:dyDescent="0.35">
      <c r="A136" s="15">
        <v>633006</v>
      </c>
      <c r="B136" s="16" t="s">
        <v>136</v>
      </c>
      <c r="C136" s="91">
        <v>0</v>
      </c>
      <c r="D136" s="17">
        <v>0</v>
      </c>
      <c r="E136" s="17"/>
      <c r="F136" s="17"/>
      <c r="G136" s="91">
        <v>0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s="8" customFormat="1" ht="20.399999999999999" x14ac:dyDescent="0.35">
      <c r="A137" s="15">
        <v>634003</v>
      </c>
      <c r="B137" s="16" t="s">
        <v>137</v>
      </c>
      <c r="C137" s="91">
        <v>0</v>
      </c>
      <c r="D137" s="17">
        <v>0</v>
      </c>
      <c r="E137" s="17"/>
      <c r="F137" s="17"/>
      <c r="G137" s="91">
        <v>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s="8" customFormat="1" ht="21" x14ac:dyDescent="0.4">
      <c r="A138" s="18" t="s">
        <v>138</v>
      </c>
      <c r="B138" s="16" t="s">
        <v>139</v>
      </c>
      <c r="C138" s="91">
        <v>0</v>
      </c>
      <c r="D138" s="17">
        <v>0</v>
      </c>
      <c r="E138" s="17"/>
      <c r="F138" s="17"/>
      <c r="G138" s="91">
        <v>0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s="8" customFormat="1" ht="20.399999999999999" x14ac:dyDescent="0.35">
      <c r="A139" s="15">
        <v>621000</v>
      </c>
      <c r="B139" s="16" t="s">
        <v>129</v>
      </c>
      <c r="C139" s="91">
        <v>0</v>
      </c>
      <c r="D139" s="17">
        <v>0</v>
      </c>
      <c r="E139" s="17"/>
      <c r="F139" s="17"/>
      <c r="G139" s="91">
        <v>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s="8" customFormat="1" ht="20.399999999999999" x14ac:dyDescent="0.35">
      <c r="A140" s="15">
        <v>625000</v>
      </c>
      <c r="B140" s="16" t="s">
        <v>135</v>
      </c>
      <c r="C140" s="91">
        <v>0</v>
      </c>
      <c r="D140" s="17">
        <v>0</v>
      </c>
      <c r="E140" s="17"/>
      <c r="F140" s="17"/>
      <c r="G140" s="91">
        <v>0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s="8" customFormat="1" ht="20.399999999999999" x14ac:dyDescent="0.35">
      <c r="A141" s="15">
        <v>633006</v>
      </c>
      <c r="B141" s="16" t="s">
        <v>140</v>
      </c>
      <c r="C141" s="91">
        <v>0</v>
      </c>
      <c r="D141" s="17">
        <v>0</v>
      </c>
      <c r="E141" s="17"/>
      <c r="F141" s="17"/>
      <c r="G141" s="91">
        <v>0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s="8" customFormat="1" ht="21" x14ac:dyDescent="0.4">
      <c r="A142" s="141" t="s">
        <v>141</v>
      </c>
      <c r="B142" s="137" t="s">
        <v>142</v>
      </c>
      <c r="C142" s="131">
        <f t="shared" ref="C142" si="20">SUM(C143:C145)</f>
        <v>750</v>
      </c>
      <c r="D142" s="138">
        <f t="shared" ref="D142:G142" si="21">SUM(D143:D145)</f>
        <v>750</v>
      </c>
      <c r="E142" s="138"/>
      <c r="F142" s="138"/>
      <c r="G142" s="131">
        <f t="shared" si="21"/>
        <v>750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s="8" customFormat="1" ht="20.399999999999999" x14ac:dyDescent="0.35">
      <c r="A143" s="22">
        <v>633006</v>
      </c>
      <c r="B143" s="16" t="s">
        <v>143</v>
      </c>
      <c r="C143" s="91">
        <v>0</v>
      </c>
      <c r="D143" s="17">
        <v>0</v>
      </c>
      <c r="E143" s="17"/>
      <c r="F143" s="17"/>
      <c r="G143" s="91">
        <v>0</v>
      </c>
      <c r="H143" s="80"/>
      <c r="I143" s="80"/>
      <c r="J143" s="5"/>
      <c r="K143" s="5"/>
      <c r="L143" s="5"/>
      <c r="M143" s="5"/>
      <c r="N143" s="5"/>
      <c r="O143" s="5"/>
      <c r="P143" s="5"/>
      <c r="Q143" s="5"/>
    </row>
    <row r="144" spans="1:17" s="8" customFormat="1" ht="20.399999999999999" x14ac:dyDescent="0.35">
      <c r="A144" s="22">
        <v>635006</v>
      </c>
      <c r="B144" s="16" t="s">
        <v>144</v>
      </c>
      <c r="C144" s="91">
        <v>550</v>
      </c>
      <c r="D144" s="17">
        <v>500</v>
      </c>
      <c r="E144" s="17"/>
      <c r="F144" s="17"/>
      <c r="G144" s="91">
        <v>550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s="8" customFormat="1" ht="20.399999999999999" x14ac:dyDescent="0.35">
      <c r="A145" s="22">
        <v>635006</v>
      </c>
      <c r="B145" s="16" t="s">
        <v>145</v>
      </c>
      <c r="C145" s="91">
        <v>200</v>
      </c>
      <c r="D145" s="17">
        <v>250</v>
      </c>
      <c r="E145" s="17"/>
      <c r="F145" s="17"/>
      <c r="G145" s="91">
        <v>200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s="8" customFormat="1" ht="21" x14ac:dyDescent="0.4">
      <c r="A146" s="147" t="s">
        <v>146</v>
      </c>
      <c r="B146" s="137" t="s">
        <v>147</v>
      </c>
      <c r="C146" s="131">
        <f t="shared" ref="C146" si="22">SUM(C147:C151)</f>
        <v>17000</v>
      </c>
      <c r="D146" s="138">
        <f t="shared" ref="D146:G146" si="23">SUM(D147:D151)</f>
        <v>22050</v>
      </c>
      <c r="E146" s="138"/>
      <c r="F146" s="150">
        <v>5050</v>
      </c>
      <c r="G146" s="131">
        <f t="shared" si="23"/>
        <v>22050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s="8" customFormat="1" ht="41.25" customHeight="1" x14ac:dyDescent="0.35">
      <c r="A147" s="15">
        <v>637004</v>
      </c>
      <c r="B147" s="16" t="s">
        <v>148</v>
      </c>
      <c r="C147" s="91">
        <v>6500</v>
      </c>
      <c r="D147" s="17">
        <v>8800</v>
      </c>
      <c r="E147" s="17"/>
      <c r="F147" s="17"/>
      <c r="G147" s="91">
        <v>8800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s="8" customFormat="1" ht="41.25" customHeight="1" x14ac:dyDescent="0.35">
      <c r="A148" s="15">
        <v>611000</v>
      </c>
      <c r="B148" s="16" t="s">
        <v>149</v>
      </c>
      <c r="C148" s="91">
        <v>150</v>
      </c>
      <c r="D148" s="17">
        <v>150</v>
      </c>
      <c r="E148" s="17"/>
      <c r="F148" s="17"/>
      <c r="G148" s="91">
        <v>150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s="8" customFormat="1" ht="20.399999999999999" x14ac:dyDescent="0.35">
      <c r="A149" s="15">
        <v>637004</v>
      </c>
      <c r="B149" s="16" t="s">
        <v>150</v>
      </c>
      <c r="C149" s="91">
        <v>3600</v>
      </c>
      <c r="D149" s="17">
        <v>8400</v>
      </c>
      <c r="E149" s="17"/>
      <c r="F149" s="17"/>
      <c r="G149" s="91">
        <v>8400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s="8" customFormat="1" ht="38.25" customHeight="1" x14ac:dyDescent="0.35">
      <c r="A150" s="15">
        <v>642001</v>
      </c>
      <c r="B150" s="16" t="s">
        <v>151</v>
      </c>
      <c r="C150" s="91">
        <v>6150</v>
      </c>
      <c r="D150" s="17">
        <v>3600</v>
      </c>
      <c r="E150" s="17"/>
      <c r="F150" s="17"/>
      <c r="G150" s="91">
        <v>3600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s="8" customFormat="1" ht="20.399999999999999" x14ac:dyDescent="0.35">
      <c r="A151" s="15">
        <v>633004</v>
      </c>
      <c r="B151" s="16" t="s">
        <v>152</v>
      </c>
      <c r="C151" s="91">
        <v>600</v>
      </c>
      <c r="D151" s="17">
        <v>1100</v>
      </c>
      <c r="E151" s="17"/>
      <c r="F151" s="17"/>
      <c r="G151" s="91">
        <v>1100</v>
      </c>
      <c r="H151" s="115"/>
      <c r="I151" s="115"/>
      <c r="J151" s="115"/>
      <c r="K151" s="115"/>
      <c r="L151" s="115"/>
      <c r="M151" s="115"/>
      <c r="N151" s="115"/>
      <c r="O151" s="5"/>
      <c r="P151" s="5"/>
      <c r="Q151" s="5"/>
    </row>
    <row r="152" spans="1:17" s="8" customFormat="1" ht="21" x14ac:dyDescent="0.4">
      <c r="A152" s="149" t="s">
        <v>153</v>
      </c>
      <c r="B152" s="137" t="s">
        <v>154</v>
      </c>
      <c r="C152" s="131">
        <f t="shared" ref="C152:G152" si="24">C153</f>
        <v>0</v>
      </c>
      <c r="D152" s="138">
        <f t="shared" si="24"/>
        <v>0</v>
      </c>
      <c r="E152" s="138"/>
      <c r="F152" s="138"/>
      <c r="G152" s="131">
        <f t="shared" si="24"/>
        <v>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s="8" customFormat="1" ht="20.399999999999999" x14ac:dyDescent="0.35">
      <c r="A153" s="36" t="s">
        <v>155</v>
      </c>
      <c r="B153" s="16" t="s">
        <v>156</v>
      </c>
      <c r="C153" s="91">
        <v>0</v>
      </c>
      <c r="D153" s="17">
        <v>0</v>
      </c>
      <c r="E153" s="17"/>
      <c r="F153" s="17"/>
      <c r="G153" s="91">
        <v>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s="8" customFormat="1" ht="21" x14ac:dyDescent="0.4">
      <c r="A154" s="142" t="s">
        <v>157</v>
      </c>
      <c r="B154" s="137" t="s">
        <v>158</v>
      </c>
      <c r="C154" s="131">
        <f t="shared" ref="C154:G154" si="25">C155</f>
        <v>200</v>
      </c>
      <c r="D154" s="138">
        <f t="shared" si="25"/>
        <v>200</v>
      </c>
      <c r="E154" s="138"/>
      <c r="F154" s="138"/>
      <c r="G154" s="131">
        <f t="shared" si="25"/>
        <v>200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s="8" customFormat="1" ht="20.399999999999999" x14ac:dyDescent="0.35">
      <c r="A155" s="36" t="s">
        <v>159</v>
      </c>
      <c r="B155" s="16" t="s">
        <v>158</v>
      </c>
      <c r="C155" s="91">
        <v>200</v>
      </c>
      <c r="D155" s="17">
        <v>200</v>
      </c>
      <c r="E155" s="17"/>
      <c r="F155" s="17"/>
      <c r="G155" s="91">
        <v>200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s="8" customFormat="1" ht="21" x14ac:dyDescent="0.4">
      <c r="A156" s="147" t="s">
        <v>160</v>
      </c>
      <c r="B156" s="137" t="s">
        <v>161</v>
      </c>
      <c r="C156" s="131">
        <f t="shared" ref="C156" si="26">SUM(C157:C162)</f>
        <v>1500</v>
      </c>
      <c r="D156" s="138">
        <f t="shared" ref="D156:G156" si="27">SUM(D157:D162)</f>
        <v>1500</v>
      </c>
      <c r="E156" s="138"/>
      <c r="F156" s="138"/>
      <c r="G156" s="131">
        <f t="shared" si="27"/>
        <v>1500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s="8" customFormat="1" ht="20.399999999999999" x14ac:dyDescent="0.35">
      <c r="A157" s="36" t="s">
        <v>162</v>
      </c>
      <c r="B157" s="16" t="s">
        <v>163</v>
      </c>
      <c r="C157" s="91">
        <v>0</v>
      </c>
      <c r="D157" s="17">
        <v>0</v>
      </c>
      <c r="E157" s="17"/>
      <c r="F157" s="17"/>
      <c r="G157" s="91">
        <v>0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s="8" customFormat="1" ht="20.399999999999999" x14ac:dyDescent="0.35">
      <c r="A158" s="15">
        <v>625000</v>
      </c>
      <c r="B158" s="16" t="s">
        <v>164</v>
      </c>
      <c r="C158" s="91">
        <v>0</v>
      </c>
      <c r="D158" s="17">
        <v>0</v>
      </c>
      <c r="E158" s="17"/>
      <c r="F158" s="17"/>
      <c r="G158" s="91">
        <v>0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s="8" customFormat="1" ht="20.399999999999999" x14ac:dyDescent="0.35">
      <c r="A159" s="15">
        <v>633006</v>
      </c>
      <c r="B159" s="16" t="s">
        <v>165</v>
      </c>
      <c r="C159" s="91">
        <v>1500</v>
      </c>
      <c r="D159" s="17">
        <v>1500</v>
      </c>
      <c r="E159" s="17"/>
      <c r="F159" s="17"/>
      <c r="G159" s="91">
        <v>1500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s="8" customFormat="1" ht="24" customHeight="1" x14ac:dyDescent="0.35">
      <c r="A160" s="15" t="s">
        <v>166</v>
      </c>
      <c r="B160" s="16" t="s">
        <v>167</v>
      </c>
      <c r="C160" s="91">
        <v>0</v>
      </c>
      <c r="D160" s="17">
        <v>0</v>
      </c>
      <c r="E160" s="17"/>
      <c r="F160" s="17"/>
      <c r="G160" s="91">
        <v>0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s="8" customFormat="1" ht="40.799999999999997" x14ac:dyDescent="0.35">
      <c r="A161" s="15">
        <v>635006</v>
      </c>
      <c r="B161" s="16" t="s">
        <v>168</v>
      </c>
      <c r="C161" s="91">
        <v>0</v>
      </c>
      <c r="D161" s="17">
        <v>0</v>
      </c>
      <c r="E161" s="17"/>
      <c r="F161" s="17"/>
      <c r="G161" s="91">
        <v>0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s="8" customFormat="1" ht="20.399999999999999" x14ac:dyDescent="0.35">
      <c r="A162" s="15">
        <v>637027</v>
      </c>
      <c r="B162" s="16" t="s">
        <v>169</v>
      </c>
      <c r="C162" s="91">
        <v>0</v>
      </c>
      <c r="D162" s="17">
        <v>0</v>
      </c>
      <c r="E162" s="17"/>
      <c r="F162" s="17"/>
      <c r="G162" s="91">
        <v>0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s="8" customFormat="1" ht="21" x14ac:dyDescent="0.4">
      <c r="A163" s="141" t="s">
        <v>160</v>
      </c>
      <c r="B163" s="137" t="s">
        <v>170</v>
      </c>
      <c r="C163" s="131">
        <f t="shared" ref="C163" si="28">SUM(C164:C165)</f>
        <v>1900</v>
      </c>
      <c r="D163" s="138">
        <f t="shared" ref="D163:G163" si="29">SUM(D164:D165)</f>
        <v>1295</v>
      </c>
      <c r="E163" s="138"/>
      <c r="F163" s="138"/>
      <c r="G163" s="131">
        <f t="shared" si="29"/>
        <v>1900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s="8" customFormat="1" ht="40.799999999999997" x14ac:dyDescent="0.35">
      <c r="A164" s="22">
        <v>632001</v>
      </c>
      <c r="B164" s="16" t="s">
        <v>171</v>
      </c>
      <c r="C164" s="91">
        <v>600</v>
      </c>
      <c r="D164" s="17">
        <v>695</v>
      </c>
      <c r="E164" s="17"/>
      <c r="F164" s="17"/>
      <c r="G164" s="91">
        <v>600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s="8" customFormat="1" ht="40.799999999999997" x14ac:dyDescent="0.35">
      <c r="A165" s="22">
        <v>634003</v>
      </c>
      <c r="B165" s="16" t="s">
        <v>172</v>
      </c>
      <c r="C165" s="91">
        <v>1300</v>
      </c>
      <c r="D165" s="17">
        <v>600</v>
      </c>
      <c r="E165" s="17"/>
      <c r="F165" s="17"/>
      <c r="G165" s="91">
        <v>1300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s="8" customFormat="1" ht="21" x14ac:dyDescent="0.4">
      <c r="A166" s="141" t="s">
        <v>173</v>
      </c>
      <c r="B166" s="137" t="s">
        <v>174</v>
      </c>
      <c r="C166" s="131">
        <f t="shared" ref="C166" si="30">SUM(C167:C168)</f>
        <v>10000</v>
      </c>
      <c r="D166" s="138">
        <f t="shared" ref="D166:G166" si="31">SUM(D167:D168)</f>
        <v>10000</v>
      </c>
      <c r="E166" s="138"/>
      <c r="F166" s="138"/>
      <c r="G166" s="131">
        <f t="shared" si="31"/>
        <v>10000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s="8" customFormat="1" ht="20.399999999999999" x14ac:dyDescent="0.35">
      <c r="A167" s="36" t="s">
        <v>175</v>
      </c>
      <c r="B167" s="16" t="s">
        <v>176</v>
      </c>
      <c r="C167" s="91">
        <v>6500</v>
      </c>
      <c r="D167" s="17">
        <v>6500</v>
      </c>
      <c r="E167" s="17"/>
      <c r="F167" s="17"/>
      <c r="G167" s="91">
        <v>6500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s="8" customFormat="1" ht="20.399999999999999" x14ac:dyDescent="0.35">
      <c r="A168" s="15">
        <v>635006</v>
      </c>
      <c r="B168" s="16" t="s">
        <v>177</v>
      </c>
      <c r="C168" s="91">
        <v>3500</v>
      </c>
      <c r="D168" s="17">
        <v>3500</v>
      </c>
      <c r="E168" s="17"/>
      <c r="F168" s="17"/>
      <c r="G168" s="91">
        <v>3500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s="8" customFormat="1" ht="21" x14ac:dyDescent="0.4">
      <c r="A169" s="141" t="s">
        <v>178</v>
      </c>
      <c r="B169" s="148" t="s">
        <v>179</v>
      </c>
      <c r="C169" s="131">
        <f>SUM(C170:C181)</f>
        <v>2940</v>
      </c>
      <c r="D169" s="138">
        <f>SUM(D170:D181)</f>
        <v>2940</v>
      </c>
      <c r="E169" s="138"/>
      <c r="F169" s="138"/>
      <c r="G169" s="131">
        <f>SUM(G170:G181)</f>
        <v>2940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s="8" customFormat="1" ht="20.399999999999999" x14ac:dyDescent="0.35">
      <c r="A170" s="36" t="s">
        <v>180</v>
      </c>
      <c r="B170" s="16" t="s">
        <v>181</v>
      </c>
      <c r="C170" s="91">
        <v>0</v>
      </c>
      <c r="D170" s="17">
        <v>0</v>
      </c>
      <c r="E170" s="17"/>
      <c r="F170" s="17"/>
      <c r="G170" s="91">
        <v>0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s="8" customFormat="1" ht="20.399999999999999" x14ac:dyDescent="0.35">
      <c r="A171" s="15">
        <v>632001</v>
      </c>
      <c r="B171" s="16" t="s">
        <v>182</v>
      </c>
      <c r="C171" s="91">
        <v>2600</v>
      </c>
      <c r="D171" s="17">
        <v>2600</v>
      </c>
      <c r="E171" s="17"/>
      <c r="F171" s="17"/>
      <c r="G171" s="91">
        <v>2600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s="8" customFormat="1" ht="20.399999999999999" x14ac:dyDescent="0.35">
      <c r="A172" s="15">
        <v>632001</v>
      </c>
      <c r="B172" s="16" t="s">
        <v>183</v>
      </c>
      <c r="C172" s="91">
        <v>140</v>
      </c>
      <c r="D172" s="17">
        <v>140</v>
      </c>
      <c r="E172" s="17"/>
      <c r="F172" s="17"/>
      <c r="G172" s="91">
        <v>140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s="8" customFormat="1" ht="20.399999999999999" x14ac:dyDescent="0.35">
      <c r="A173" s="15">
        <v>633006</v>
      </c>
      <c r="B173" s="16" t="s">
        <v>184</v>
      </c>
      <c r="C173" s="91">
        <v>0</v>
      </c>
      <c r="D173" s="17">
        <v>0</v>
      </c>
      <c r="E173" s="17"/>
      <c r="F173" s="17"/>
      <c r="G173" s="91">
        <v>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s="8" customFormat="1" ht="20.399999999999999" x14ac:dyDescent="0.35">
      <c r="A174" s="15">
        <v>634004</v>
      </c>
      <c r="B174" s="16" t="s">
        <v>185</v>
      </c>
      <c r="C174" s="91">
        <v>0</v>
      </c>
      <c r="D174" s="17">
        <v>0</v>
      </c>
      <c r="E174" s="17"/>
      <c r="F174" s="17"/>
      <c r="G174" s="91">
        <v>0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s="8" customFormat="1" ht="20.399999999999999" x14ac:dyDescent="0.35">
      <c r="A175" s="15">
        <v>636001</v>
      </c>
      <c r="B175" s="16" t="s">
        <v>186</v>
      </c>
      <c r="C175" s="91">
        <v>200</v>
      </c>
      <c r="D175" s="17">
        <v>200</v>
      </c>
      <c r="E175" s="17"/>
      <c r="F175" s="17"/>
      <c r="G175" s="91">
        <v>200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s="8" customFormat="1" ht="20.399999999999999" x14ac:dyDescent="0.35">
      <c r="A176" s="15">
        <v>637027</v>
      </c>
      <c r="B176" s="16" t="s">
        <v>187</v>
      </c>
      <c r="C176" s="91">
        <v>0</v>
      </c>
      <c r="D176" s="17">
        <v>0</v>
      </c>
      <c r="E176" s="17"/>
      <c r="F176" s="17"/>
      <c r="G176" s="91">
        <v>0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s="8" customFormat="1" ht="41.25" customHeight="1" x14ac:dyDescent="0.35">
      <c r="A177" s="37">
        <v>633006</v>
      </c>
      <c r="B177" s="38" t="s">
        <v>188</v>
      </c>
      <c r="C177" s="91">
        <v>0</v>
      </c>
      <c r="D177" s="17">
        <v>0</v>
      </c>
      <c r="E177" s="17"/>
      <c r="F177" s="17"/>
      <c r="G177" s="91">
        <v>0</v>
      </c>
      <c r="H177" s="11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s="8" customFormat="1" ht="40.799999999999997" x14ac:dyDescent="0.35">
      <c r="A178" s="15">
        <v>633006</v>
      </c>
      <c r="B178" s="16" t="s">
        <v>189</v>
      </c>
      <c r="C178" s="91">
        <v>0</v>
      </c>
      <c r="D178" s="17">
        <v>0</v>
      </c>
      <c r="E178" s="17"/>
      <c r="F178" s="17"/>
      <c r="G178" s="91">
        <v>0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s="8" customFormat="1" ht="40.799999999999997" x14ac:dyDescent="0.35">
      <c r="A179" s="15">
        <v>611000</v>
      </c>
      <c r="B179" s="16" t="s">
        <v>190</v>
      </c>
      <c r="C179" s="91">
        <v>0</v>
      </c>
      <c r="D179" s="17">
        <v>0</v>
      </c>
      <c r="E179" s="17"/>
      <c r="F179" s="17"/>
      <c r="G179" s="91">
        <v>0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s="8" customFormat="1" ht="41.4" x14ac:dyDescent="0.4">
      <c r="A180" s="18" t="s">
        <v>133</v>
      </c>
      <c r="B180" s="16" t="s">
        <v>191</v>
      </c>
      <c r="C180" s="91">
        <v>0</v>
      </c>
      <c r="D180" s="17">
        <v>0</v>
      </c>
      <c r="E180" s="17"/>
      <c r="F180" s="17"/>
      <c r="G180" s="91">
        <v>0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s="8" customFormat="1" ht="20.399999999999999" x14ac:dyDescent="0.35">
      <c r="A181" s="15">
        <v>625003</v>
      </c>
      <c r="B181" s="16" t="s">
        <v>192</v>
      </c>
      <c r="C181" s="91">
        <v>0</v>
      </c>
      <c r="D181" s="17">
        <v>0</v>
      </c>
      <c r="E181" s="17"/>
      <c r="F181" s="17"/>
      <c r="G181" s="91">
        <v>0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s="8" customFormat="1" ht="21" x14ac:dyDescent="0.4">
      <c r="A182" s="141" t="s">
        <v>193</v>
      </c>
      <c r="B182" s="137" t="s">
        <v>194</v>
      </c>
      <c r="C182" s="131">
        <f t="shared" ref="C182" si="32">SUM(C183:C193)</f>
        <v>4100</v>
      </c>
      <c r="D182" s="138">
        <f t="shared" ref="D182:G182" si="33">SUM(D183:D193)</f>
        <v>4100</v>
      </c>
      <c r="E182" s="138"/>
      <c r="F182" s="138"/>
      <c r="G182" s="131">
        <f t="shared" si="33"/>
        <v>4100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s="8" customFormat="1" ht="20.399999999999999" x14ac:dyDescent="0.35">
      <c r="A183" s="36" t="s">
        <v>195</v>
      </c>
      <c r="B183" s="16" t="s">
        <v>196</v>
      </c>
      <c r="C183" s="91">
        <v>0</v>
      </c>
      <c r="D183" s="17">
        <v>0</v>
      </c>
      <c r="E183" s="17"/>
      <c r="F183" s="17"/>
      <c r="G183" s="91">
        <v>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s="8" customFormat="1" ht="20.399999999999999" x14ac:dyDescent="0.35">
      <c r="A184" s="15">
        <v>625001</v>
      </c>
      <c r="B184" s="16" t="s">
        <v>197</v>
      </c>
      <c r="C184" s="91">
        <v>0</v>
      </c>
      <c r="D184" s="17">
        <v>0</v>
      </c>
      <c r="E184" s="17"/>
      <c r="F184" s="17"/>
      <c r="G184" s="91">
        <v>0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s="8" customFormat="1" ht="20.399999999999999" x14ac:dyDescent="0.35">
      <c r="A185" s="15">
        <v>632001</v>
      </c>
      <c r="B185" s="16" t="s">
        <v>198</v>
      </c>
      <c r="C185" s="91">
        <v>0</v>
      </c>
      <c r="D185" s="17">
        <v>0</v>
      </c>
      <c r="E185" s="17"/>
      <c r="F185" s="17"/>
      <c r="G185" s="91">
        <v>0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s="8" customFormat="1" ht="20.399999999999999" x14ac:dyDescent="0.35">
      <c r="A186" s="15">
        <v>632001</v>
      </c>
      <c r="B186" s="16" t="s">
        <v>199</v>
      </c>
      <c r="C186" s="91">
        <v>100</v>
      </c>
      <c r="D186" s="17">
        <v>100</v>
      </c>
      <c r="E186" s="17"/>
      <c r="F186" s="17"/>
      <c r="G186" s="91">
        <v>100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s="8" customFormat="1" ht="43.5" customHeight="1" x14ac:dyDescent="0.35">
      <c r="A187" s="37">
        <v>611001</v>
      </c>
      <c r="B187" s="38" t="s">
        <v>200</v>
      </c>
      <c r="C187" s="91">
        <v>0</v>
      </c>
      <c r="D187" s="17">
        <v>0</v>
      </c>
      <c r="E187" s="17"/>
      <c r="F187" s="17"/>
      <c r="G187" s="91">
        <v>0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s="8" customFormat="1" ht="40.799999999999997" x14ac:dyDescent="0.35">
      <c r="A188" s="15">
        <v>625000</v>
      </c>
      <c r="B188" s="16" t="s">
        <v>201</v>
      </c>
      <c r="C188" s="91">
        <v>0</v>
      </c>
      <c r="D188" s="17">
        <v>0</v>
      </c>
      <c r="E188" s="17"/>
      <c r="F188" s="17"/>
      <c r="G188" s="91">
        <v>0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s="8" customFormat="1" ht="20.399999999999999" x14ac:dyDescent="0.35">
      <c r="A189" s="15">
        <v>637001</v>
      </c>
      <c r="B189" s="16" t="s">
        <v>202</v>
      </c>
      <c r="C189" s="91">
        <v>0</v>
      </c>
      <c r="D189" s="17">
        <v>0</v>
      </c>
      <c r="E189" s="17"/>
      <c r="F189" s="17"/>
      <c r="G189" s="91">
        <v>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s="8" customFormat="1" ht="20.399999999999999" x14ac:dyDescent="0.35">
      <c r="A190" s="15">
        <v>636001</v>
      </c>
      <c r="B190" s="16" t="s">
        <v>203</v>
      </c>
      <c r="C190" s="91">
        <v>500</v>
      </c>
      <c r="D190" s="17">
        <v>500</v>
      </c>
      <c r="E190" s="17"/>
      <c r="F190" s="17"/>
      <c r="G190" s="91">
        <v>500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s="8" customFormat="1" ht="20.399999999999999" x14ac:dyDescent="0.35">
      <c r="A191" s="15">
        <v>633006</v>
      </c>
      <c r="B191" s="16" t="s">
        <v>204</v>
      </c>
      <c r="C191" s="91">
        <v>0</v>
      </c>
      <c r="D191" s="17">
        <v>0</v>
      </c>
      <c r="E191" s="17"/>
      <c r="F191" s="17"/>
      <c r="G191" s="91">
        <v>0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s="8" customFormat="1" ht="48.75" customHeight="1" x14ac:dyDescent="0.35">
      <c r="A192" s="37">
        <v>637003</v>
      </c>
      <c r="B192" s="38" t="s">
        <v>295</v>
      </c>
      <c r="C192" s="91">
        <v>2500</v>
      </c>
      <c r="D192" s="17">
        <v>2500</v>
      </c>
      <c r="E192" s="17"/>
      <c r="F192" s="17"/>
      <c r="G192" s="91">
        <v>2500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s="8" customFormat="1" ht="20.399999999999999" x14ac:dyDescent="0.35">
      <c r="A193" s="15">
        <v>633006</v>
      </c>
      <c r="B193" s="16" t="s">
        <v>205</v>
      </c>
      <c r="C193" s="91">
        <v>1000</v>
      </c>
      <c r="D193" s="17">
        <v>1000</v>
      </c>
      <c r="E193" s="17"/>
      <c r="F193" s="17"/>
      <c r="G193" s="91">
        <v>1000</v>
      </c>
      <c r="H193" s="80"/>
      <c r="I193" s="5"/>
      <c r="J193" s="5"/>
      <c r="K193" s="5"/>
      <c r="L193" s="5"/>
      <c r="M193" s="5"/>
      <c r="N193" s="5"/>
      <c r="O193" s="5"/>
      <c r="P193" s="5"/>
      <c r="Q193" s="5"/>
    </row>
    <row r="194" spans="1:17" s="8" customFormat="1" ht="21" x14ac:dyDescent="0.4">
      <c r="A194" s="141" t="s">
        <v>193</v>
      </c>
      <c r="B194" s="137" t="s">
        <v>300</v>
      </c>
      <c r="C194" s="131">
        <f t="shared" ref="C194" si="34">SUM(C195:C200)</f>
        <v>9570</v>
      </c>
      <c r="D194" s="138">
        <f t="shared" ref="D194:G194" si="35">SUM(D195:D200)</f>
        <v>2570</v>
      </c>
      <c r="E194" s="138"/>
      <c r="F194" s="150">
        <v>-7000</v>
      </c>
      <c r="G194" s="131">
        <f t="shared" si="35"/>
        <v>2570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s="8" customFormat="1" ht="20.399999999999999" x14ac:dyDescent="0.35">
      <c r="A195" s="15">
        <v>632001</v>
      </c>
      <c r="B195" s="16" t="s">
        <v>60</v>
      </c>
      <c r="C195" s="91">
        <v>2000</v>
      </c>
      <c r="D195" s="17">
        <v>2000</v>
      </c>
      <c r="E195" s="17"/>
      <c r="F195" s="17"/>
      <c r="G195" s="91">
        <v>2000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s="8" customFormat="1" ht="20.399999999999999" x14ac:dyDescent="0.35">
      <c r="A196" s="15">
        <v>632001</v>
      </c>
      <c r="B196" s="16" t="s">
        <v>206</v>
      </c>
      <c r="C196" s="91">
        <v>70</v>
      </c>
      <c r="D196" s="17">
        <v>70</v>
      </c>
      <c r="E196" s="17"/>
      <c r="F196" s="17"/>
      <c r="G196" s="91">
        <v>70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s="8" customFormat="1" ht="40.799999999999997" x14ac:dyDescent="0.35">
      <c r="A197" s="15">
        <v>636001</v>
      </c>
      <c r="B197" s="16" t="s">
        <v>36</v>
      </c>
      <c r="C197" s="91">
        <v>7000</v>
      </c>
      <c r="D197" s="17">
        <v>0</v>
      </c>
      <c r="E197" s="17"/>
      <c r="F197" s="140">
        <v>-7000</v>
      </c>
      <c r="G197" s="91">
        <v>0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s="8" customFormat="1" ht="20.399999999999999" x14ac:dyDescent="0.35">
      <c r="A198" s="15">
        <v>637027</v>
      </c>
      <c r="B198" s="16" t="s">
        <v>207</v>
      </c>
      <c r="C198" s="91">
        <v>0</v>
      </c>
      <c r="D198" s="17">
        <v>0</v>
      </c>
      <c r="E198" s="17"/>
      <c r="F198" s="17"/>
      <c r="G198" s="91">
        <v>0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s="8" customFormat="1" ht="20.399999999999999" x14ac:dyDescent="0.35">
      <c r="A199" s="15">
        <v>637004</v>
      </c>
      <c r="B199" s="16" t="s">
        <v>208</v>
      </c>
      <c r="C199" s="91">
        <v>500</v>
      </c>
      <c r="D199" s="17">
        <v>500</v>
      </c>
      <c r="E199" s="17"/>
      <c r="F199" s="17"/>
      <c r="G199" s="91">
        <v>500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s="8" customFormat="1" ht="20.399999999999999" x14ac:dyDescent="0.35">
      <c r="A200" s="15">
        <v>633009</v>
      </c>
      <c r="B200" s="16" t="s">
        <v>209</v>
      </c>
      <c r="C200" s="91">
        <v>0</v>
      </c>
      <c r="D200" s="17">
        <v>0</v>
      </c>
      <c r="E200" s="17"/>
      <c r="F200" s="17"/>
      <c r="G200" s="91">
        <v>0</v>
      </c>
      <c r="H200" s="151"/>
      <c r="I200" s="5"/>
      <c r="J200" s="5"/>
      <c r="K200" s="5"/>
      <c r="L200" s="5"/>
      <c r="M200" s="5"/>
      <c r="N200" s="5"/>
      <c r="O200" s="5"/>
      <c r="P200" s="5"/>
      <c r="Q200" s="5"/>
    </row>
    <row r="201" spans="1:17" s="8" customFormat="1" ht="21" x14ac:dyDescent="0.4">
      <c r="A201" s="141" t="s">
        <v>210</v>
      </c>
      <c r="B201" s="137" t="s">
        <v>211</v>
      </c>
      <c r="C201" s="131">
        <f t="shared" ref="C201:G201" si="36">C202</f>
        <v>0</v>
      </c>
      <c r="D201" s="138">
        <f t="shared" si="36"/>
        <v>0</v>
      </c>
      <c r="E201" s="138"/>
      <c r="F201" s="138"/>
      <c r="G201" s="131">
        <f t="shared" si="36"/>
        <v>0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s="8" customFormat="1" ht="40.799999999999997" x14ac:dyDescent="0.35">
      <c r="A202" s="15">
        <v>635004</v>
      </c>
      <c r="B202" s="16" t="s">
        <v>212</v>
      </c>
      <c r="C202" s="91">
        <v>0</v>
      </c>
      <c r="D202" s="17">
        <v>0</v>
      </c>
      <c r="E202" s="17"/>
      <c r="F202" s="17"/>
      <c r="G202" s="91">
        <v>0</v>
      </c>
      <c r="H202" s="11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s="8" customFormat="1" ht="63" x14ac:dyDescent="0.4">
      <c r="A203" s="141" t="s">
        <v>213</v>
      </c>
      <c r="B203" s="137" t="s">
        <v>214</v>
      </c>
      <c r="C203" s="131">
        <f t="shared" ref="C203" si="37">SUM(C204:C208)</f>
        <v>1680</v>
      </c>
      <c r="D203" s="138">
        <f t="shared" ref="D203:G203" si="38">SUM(D204:D208)</f>
        <v>1680</v>
      </c>
      <c r="E203" s="138"/>
      <c r="F203" s="138"/>
      <c r="G203" s="131">
        <f t="shared" si="38"/>
        <v>1680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s="8" customFormat="1" ht="20.399999999999999" x14ac:dyDescent="0.35">
      <c r="A204" s="36" t="s">
        <v>215</v>
      </c>
      <c r="B204" s="16" t="s">
        <v>182</v>
      </c>
      <c r="C204" s="91">
        <v>500</v>
      </c>
      <c r="D204" s="17">
        <v>500</v>
      </c>
      <c r="E204" s="17"/>
      <c r="F204" s="17"/>
      <c r="G204" s="91">
        <v>500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s="8" customFormat="1" ht="20.399999999999999" x14ac:dyDescent="0.35">
      <c r="A205" s="15">
        <v>632002</v>
      </c>
      <c r="B205" s="16" t="s">
        <v>216</v>
      </c>
      <c r="C205" s="91">
        <v>180</v>
      </c>
      <c r="D205" s="17">
        <v>180</v>
      </c>
      <c r="E205" s="17"/>
      <c r="F205" s="17"/>
      <c r="G205" s="91">
        <v>180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s="8" customFormat="1" ht="20.399999999999999" x14ac:dyDescent="0.35">
      <c r="A206" s="15">
        <v>633006</v>
      </c>
      <c r="B206" s="16" t="s">
        <v>217</v>
      </c>
      <c r="C206" s="91">
        <v>500</v>
      </c>
      <c r="D206" s="17">
        <v>500</v>
      </c>
      <c r="E206" s="17"/>
      <c r="F206" s="17"/>
      <c r="G206" s="91">
        <v>500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s="8" customFormat="1" ht="20.399999999999999" x14ac:dyDescent="0.35">
      <c r="A207" s="15">
        <v>635006</v>
      </c>
      <c r="B207" s="16" t="s">
        <v>218</v>
      </c>
      <c r="C207" s="91">
        <v>500</v>
      </c>
      <c r="D207" s="17">
        <v>500</v>
      </c>
      <c r="E207" s="17"/>
      <c r="F207" s="17"/>
      <c r="G207" s="91">
        <v>500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s="8" customFormat="1" ht="20.399999999999999" x14ac:dyDescent="0.35">
      <c r="A208" s="15">
        <v>637004</v>
      </c>
      <c r="B208" s="16" t="s">
        <v>219</v>
      </c>
      <c r="C208" s="91">
        <v>0</v>
      </c>
      <c r="D208" s="17">
        <v>0</v>
      </c>
      <c r="E208" s="17"/>
      <c r="F208" s="17"/>
      <c r="G208" s="91">
        <v>0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s="8" customFormat="1" ht="21" x14ac:dyDescent="0.4">
      <c r="A209" s="142" t="s">
        <v>220</v>
      </c>
      <c r="B209" s="137" t="s">
        <v>221</v>
      </c>
      <c r="C209" s="131">
        <f t="shared" ref="C209" si="39">SUM(C210:C215)</f>
        <v>0</v>
      </c>
      <c r="D209" s="138">
        <f t="shared" ref="D209:G209" si="40">SUM(D210:D215)</f>
        <v>0</v>
      </c>
      <c r="E209" s="138"/>
      <c r="F209" s="138"/>
      <c r="G209" s="131">
        <f t="shared" si="40"/>
        <v>0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s="8" customFormat="1" ht="20.399999999999999" x14ac:dyDescent="0.35">
      <c r="A210" s="36" t="s">
        <v>222</v>
      </c>
      <c r="B210" s="16" t="s">
        <v>223</v>
      </c>
      <c r="C210" s="91">
        <v>0</v>
      </c>
      <c r="D210" s="17">
        <v>0</v>
      </c>
      <c r="E210" s="17"/>
      <c r="F210" s="17"/>
      <c r="G210" s="91">
        <v>0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s="8" customFormat="1" ht="20.399999999999999" x14ac:dyDescent="0.35">
      <c r="A211" s="36" t="s">
        <v>224</v>
      </c>
      <c r="B211" s="16" t="s">
        <v>225</v>
      </c>
      <c r="C211" s="91">
        <v>0</v>
      </c>
      <c r="D211" s="17">
        <v>0</v>
      </c>
      <c r="E211" s="17"/>
      <c r="F211" s="17"/>
      <c r="G211" s="91">
        <v>0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s="8" customFormat="1" ht="20.399999999999999" x14ac:dyDescent="0.35">
      <c r="A212" s="15">
        <v>621000</v>
      </c>
      <c r="B212" s="16" t="s">
        <v>226</v>
      </c>
      <c r="C212" s="91">
        <v>0</v>
      </c>
      <c r="D212" s="17">
        <v>0</v>
      </c>
      <c r="E212" s="17"/>
      <c r="F212" s="17"/>
      <c r="G212" s="91">
        <v>0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s="8" customFormat="1" ht="40.799999999999997" x14ac:dyDescent="0.35">
      <c r="A213" s="15">
        <v>623000</v>
      </c>
      <c r="B213" s="16" t="s">
        <v>227</v>
      </c>
      <c r="C213" s="91">
        <v>0</v>
      </c>
      <c r="D213" s="17">
        <v>0</v>
      </c>
      <c r="E213" s="17"/>
      <c r="F213" s="17"/>
      <c r="G213" s="91">
        <v>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s="8" customFormat="1" ht="40.799999999999997" x14ac:dyDescent="0.35">
      <c r="A214" s="15">
        <v>625001</v>
      </c>
      <c r="B214" s="16" t="s">
        <v>228</v>
      </c>
      <c r="C214" s="91">
        <v>0</v>
      </c>
      <c r="D214" s="17">
        <v>0</v>
      </c>
      <c r="E214" s="17"/>
      <c r="F214" s="17"/>
      <c r="G214" s="91">
        <v>0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s="8" customFormat="1" ht="40.799999999999997" x14ac:dyDescent="0.35">
      <c r="A215" s="15">
        <v>637014</v>
      </c>
      <c r="B215" s="16" t="s">
        <v>229</v>
      </c>
      <c r="C215" s="91">
        <v>0</v>
      </c>
      <c r="D215" s="17">
        <v>0</v>
      </c>
      <c r="E215" s="17"/>
      <c r="F215" s="17"/>
      <c r="G215" s="91">
        <v>0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s="8" customFormat="1" ht="21" x14ac:dyDescent="0.4">
      <c r="A216" s="141" t="s">
        <v>220</v>
      </c>
      <c r="B216" s="137" t="s">
        <v>230</v>
      </c>
      <c r="C216" s="131">
        <f t="shared" ref="C216" si="41">SUM(C217:C223)</f>
        <v>3100</v>
      </c>
      <c r="D216" s="138">
        <f t="shared" ref="D216:G216" si="42">SUM(D217:D223)</f>
        <v>3100</v>
      </c>
      <c r="E216" s="138"/>
      <c r="F216" s="138"/>
      <c r="G216" s="131">
        <f t="shared" si="42"/>
        <v>3100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s="8" customFormat="1" ht="45.75" customHeight="1" x14ac:dyDescent="0.35">
      <c r="A217" s="37">
        <v>633006</v>
      </c>
      <c r="B217" s="38" t="s">
        <v>231</v>
      </c>
      <c r="C217" s="91">
        <v>300</v>
      </c>
      <c r="D217" s="17">
        <v>300</v>
      </c>
      <c r="E217" s="17"/>
      <c r="F217" s="17"/>
      <c r="G217" s="91">
        <v>300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s="8" customFormat="1" ht="20.399999999999999" x14ac:dyDescent="0.35">
      <c r="A218" s="15">
        <v>637014</v>
      </c>
      <c r="B218" s="16" t="s">
        <v>232</v>
      </c>
      <c r="C218" s="91">
        <v>1000</v>
      </c>
      <c r="D218" s="17">
        <v>1000</v>
      </c>
      <c r="E218" s="17"/>
      <c r="F218" s="17"/>
      <c r="G218" s="91">
        <v>1000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s="8" customFormat="1" ht="40.799999999999997" x14ac:dyDescent="0.35">
      <c r="A219" s="15">
        <v>642001</v>
      </c>
      <c r="B219" s="16" t="s">
        <v>233</v>
      </c>
      <c r="C219" s="91">
        <v>500</v>
      </c>
      <c r="D219" s="17">
        <v>500</v>
      </c>
      <c r="E219" s="17"/>
      <c r="F219" s="17"/>
      <c r="G219" s="91">
        <v>500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s="8" customFormat="1" ht="20.399999999999999" x14ac:dyDescent="0.35">
      <c r="A220" s="15">
        <v>634004</v>
      </c>
      <c r="B220" s="16" t="s">
        <v>234</v>
      </c>
      <c r="C220" s="91">
        <v>0</v>
      </c>
      <c r="D220" s="17">
        <v>0</v>
      </c>
      <c r="E220" s="17"/>
      <c r="F220" s="17"/>
      <c r="G220" s="91">
        <v>0</v>
      </c>
      <c r="H220" s="11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s="8" customFormat="1" ht="40.799999999999997" x14ac:dyDescent="0.35">
      <c r="A221" s="15">
        <v>633006</v>
      </c>
      <c r="B221" s="16" t="s">
        <v>235</v>
      </c>
      <c r="C221" s="91">
        <v>0</v>
      </c>
      <c r="D221" s="17">
        <v>0</v>
      </c>
      <c r="E221" s="17"/>
      <c r="F221" s="17"/>
      <c r="G221" s="91">
        <v>0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s="8" customFormat="1" ht="20.399999999999999" x14ac:dyDescent="0.35">
      <c r="A222" s="15">
        <v>633006</v>
      </c>
      <c r="B222" s="16" t="s">
        <v>236</v>
      </c>
      <c r="C222" s="91">
        <v>0</v>
      </c>
      <c r="D222" s="17">
        <v>0</v>
      </c>
      <c r="E222" s="17"/>
      <c r="F222" s="17"/>
      <c r="G222" s="91">
        <v>0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s="8" customFormat="1" ht="40.799999999999997" x14ac:dyDescent="0.35">
      <c r="A223" s="15">
        <v>642014</v>
      </c>
      <c r="B223" s="16" t="s">
        <v>237</v>
      </c>
      <c r="C223" s="91">
        <v>1300</v>
      </c>
      <c r="D223" s="17">
        <v>1300</v>
      </c>
      <c r="E223" s="17"/>
      <c r="F223" s="17"/>
      <c r="G223" s="91">
        <v>1300</v>
      </c>
      <c r="H223" s="11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s="8" customFormat="1" ht="21" x14ac:dyDescent="0.4">
      <c r="A224" s="40" t="s">
        <v>238</v>
      </c>
      <c r="B224" s="136" t="s">
        <v>239</v>
      </c>
      <c r="C224" s="121">
        <f t="shared" ref="C224" si="43">SUM(C225:C236)</f>
        <v>740</v>
      </c>
      <c r="D224" s="120">
        <f t="shared" ref="D224:G224" si="44">SUM(D225:D236)</f>
        <v>740</v>
      </c>
      <c r="E224" s="120"/>
      <c r="F224" s="120"/>
      <c r="G224" s="121">
        <f t="shared" si="44"/>
        <v>740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s="8" customFormat="1" ht="20.399999999999999" x14ac:dyDescent="0.35">
      <c r="A225" s="15">
        <v>1070061100</v>
      </c>
      <c r="B225" s="16" t="s">
        <v>240</v>
      </c>
      <c r="C225" s="91">
        <v>0</v>
      </c>
      <c r="D225" s="17">
        <v>0</v>
      </c>
      <c r="E225" s="17"/>
      <c r="F225" s="17"/>
      <c r="G225" s="91">
        <v>0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s="8" customFormat="1" ht="40.799999999999997" x14ac:dyDescent="0.35">
      <c r="A226" s="43" t="s">
        <v>241</v>
      </c>
      <c r="B226" s="16" t="s">
        <v>242</v>
      </c>
      <c r="C226" s="91">
        <v>0</v>
      </c>
      <c r="D226" s="17">
        <v>0</v>
      </c>
      <c r="E226" s="17"/>
      <c r="F226" s="17"/>
      <c r="G226" s="91">
        <v>0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s="8" customFormat="1" ht="20.399999999999999" x14ac:dyDescent="0.35">
      <c r="A227" s="22">
        <v>612000</v>
      </c>
      <c r="B227" s="16" t="s">
        <v>243</v>
      </c>
      <c r="C227" s="91">
        <v>0</v>
      </c>
      <c r="D227" s="17">
        <v>0</v>
      </c>
      <c r="E227" s="17"/>
      <c r="F227" s="17"/>
      <c r="G227" s="91">
        <v>0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s="8" customFormat="1" ht="20.399999999999999" x14ac:dyDescent="0.35">
      <c r="A228" s="22">
        <v>614000</v>
      </c>
      <c r="B228" s="16" t="s">
        <v>244</v>
      </c>
      <c r="C228" s="91">
        <v>0</v>
      </c>
      <c r="D228" s="17">
        <v>0</v>
      </c>
      <c r="E228" s="17"/>
      <c r="F228" s="17"/>
      <c r="G228" s="91">
        <v>0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s="8" customFormat="1" ht="38.25" customHeight="1" x14ac:dyDescent="0.35">
      <c r="A229" s="37">
        <v>634003</v>
      </c>
      <c r="B229" s="38" t="s">
        <v>245</v>
      </c>
      <c r="C229" s="91">
        <v>0</v>
      </c>
      <c r="D229" s="17">
        <v>0</v>
      </c>
      <c r="E229" s="17"/>
      <c r="F229" s="17"/>
      <c r="G229" s="91">
        <v>0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s="8" customFormat="1" ht="39" customHeight="1" x14ac:dyDescent="0.35">
      <c r="A230" s="43">
        <v>635015</v>
      </c>
      <c r="B230" s="38" t="s">
        <v>246</v>
      </c>
      <c r="C230" s="91">
        <v>90</v>
      </c>
      <c r="D230" s="17">
        <v>90</v>
      </c>
      <c r="E230" s="17"/>
      <c r="F230" s="17"/>
      <c r="G230" s="91">
        <v>90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s="8" customFormat="1" ht="40.799999999999997" x14ac:dyDescent="0.35">
      <c r="A231" s="15">
        <v>633016</v>
      </c>
      <c r="B231" s="16" t="s">
        <v>247</v>
      </c>
      <c r="C231" s="91">
        <v>0</v>
      </c>
      <c r="D231" s="17">
        <v>0</v>
      </c>
      <c r="E231" s="17"/>
      <c r="F231" s="17"/>
      <c r="G231" s="91">
        <v>0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s="8" customFormat="1" ht="40.799999999999997" x14ac:dyDescent="0.35">
      <c r="A232" s="15">
        <v>637004</v>
      </c>
      <c r="B232" s="16" t="s">
        <v>248</v>
      </c>
      <c r="C232" s="91">
        <v>0</v>
      </c>
      <c r="D232" s="17">
        <v>0</v>
      </c>
      <c r="E232" s="17"/>
      <c r="F232" s="17"/>
      <c r="G232" s="91">
        <v>0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s="8" customFormat="1" ht="20.399999999999999" x14ac:dyDescent="0.35">
      <c r="A233" s="15">
        <v>636001</v>
      </c>
      <c r="B233" s="16" t="s">
        <v>249</v>
      </c>
      <c r="C233" s="91">
        <v>0</v>
      </c>
      <c r="D233" s="17">
        <v>0</v>
      </c>
      <c r="E233" s="17"/>
      <c r="F233" s="17"/>
      <c r="G233" s="91">
        <v>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s="8" customFormat="1" ht="20.399999999999999" x14ac:dyDescent="0.35">
      <c r="A234" s="15">
        <v>637027</v>
      </c>
      <c r="B234" s="16" t="s">
        <v>250</v>
      </c>
      <c r="C234" s="91">
        <v>0</v>
      </c>
      <c r="D234" s="17">
        <v>0</v>
      </c>
      <c r="E234" s="17"/>
      <c r="F234" s="17"/>
      <c r="G234" s="91">
        <v>0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s="8" customFormat="1" ht="40.799999999999997" x14ac:dyDescent="0.35">
      <c r="A235" s="15">
        <v>633006</v>
      </c>
      <c r="B235" s="16" t="s">
        <v>251</v>
      </c>
      <c r="C235" s="91">
        <v>0</v>
      </c>
      <c r="D235" s="17">
        <v>0</v>
      </c>
      <c r="E235" s="17"/>
      <c r="F235" s="17"/>
      <c r="G235" s="91">
        <v>0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s="8" customFormat="1" ht="50.25" customHeight="1" x14ac:dyDescent="0.35">
      <c r="A236" s="37">
        <v>632001</v>
      </c>
      <c r="B236" s="38" t="s">
        <v>252</v>
      </c>
      <c r="C236" s="91">
        <v>650</v>
      </c>
      <c r="D236" s="17">
        <v>650</v>
      </c>
      <c r="E236" s="17"/>
      <c r="F236" s="17"/>
      <c r="G236" s="91">
        <v>650</v>
      </c>
      <c r="H236" s="11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s="8" customFormat="1" ht="21" x14ac:dyDescent="0.4">
      <c r="A237" s="31"/>
      <c r="B237" s="32" t="s">
        <v>253</v>
      </c>
      <c r="C237" s="122">
        <f t="shared" ref="C237:G237" si="45">C63+C96+C101+C107+C110+C112+C117+C127+C142+C146+C152+C154+C156+C163+C166+C169+C182+C194+C201+C203+C209+C216+C224</f>
        <v>176932</v>
      </c>
      <c r="D237" s="26">
        <f t="shared" si="45"/>
        <v>167884</v>
      </c>
      <c r="E237" s="26"/>
      <c r="F237" s="26">
        <f t="shared" si="45"/>
        <v>-1950</v>
      </c>
      <c r="G237" s="122">
        <f t="shared" si="45"/>
        <v>174982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s="8" customFormat="1" ht="20.399999999999999" x14ac:dyDescent="0.35">
      <c r="A238" s="44"/>
      <c r="B238" s="45"/>
      <c r="C238" s="98"/>
      <c r="D238" s="44"/>
      <c r="E238" s="44"/>
      <c r="F238" s="44"/>
      <c r="G238" s="98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s="8" customFormat="1" ht="20.399999999999999" x14ac:dyDescent="0.35">
      <c r="A239" s="44"/>
      <c r="B239" s="45"/>
      <c r="C239" s="98"/>
      <c r="D239" s="44"/>
      <c r="E239" s="44"/>
      <c r="F239" s="44"/>
      <c r="G239" s="98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s="8" customFormat="1" ht="20.399999999999999" x14ac:dyDescent="0.35">
      <c r="A240" s="5"/>
      <c r="B240" s="45"/>
      <c r="C240" s="98"/>
      <c r="D240" s="44"/>
      <c r="E240" s="44"/>
      <c r="F240" s="44"/>
      <c r="G240" s="98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s="8" customFormat="1" ht="21" x14ac:dyDescent="0.4">
      <c r="A241" s="33" t="s">
        <v>254</v>
      </c>
      <c r="B241" s="7"/>
      <c r="C241" s="99"/>
      <c r="D241" s="46"/>
      <c r="E241" s="46"/>
      <c r="F241" s="46"/>
      <c r="G241" s="99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s="8" customFormat="1" ht="84" x14ac:dyDescent="0.4">
      <c r="A242" s="9" t="s">
        <v>1</v>
      </c>
      <c r="B242" s="10" t="s">
        <v>2</v>
      </c>
      <c r="C242" s="96" t="str">
        <f>C4</f>
        <v>Schválený Rozpočet  na rok 2022</v>
      </c>
      <c r="D242" s="35" t="s">
        <v>297</v>
      </c>
      <c r="E242" s="11" t="s">
        <v>299</v>
      </c>
      <c r="F242" s="11" t="s">
        <v>301</v>
      </c>
      <c r="G242" s="96" t="str">
        <f>G4</f>
        <v>Upravený Rozpočet  na rok 2022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s="8" customFormat="1" ht="29.25" customHeight="1" x14ac:dyDescent="0.35">
      <c r="A243" s="36" t="s">
        <v>255</v>
      </c>
      <c r="B243" s="16" t="s">
        <v>256</v>
      </c>
      <c r="C243" s="91">
        <v>14250</v>
      </c>
      <c r="D243" s="17">
        <v>0</v>
      </c>
      <c r="E243" s="17"/>
      <c r="F243" s="17"/>
      <c r="G243" s="91">
        <v>14250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s="8" customFormat="1" ht="21.75" customHeight="1" x14ac:dyDescent="0.35">
      <c r="A244" s="36" t="s">
        <v>257</v>
      </c>
      <c r="B244" s="16" t="s">
        <v>256</v>
      </c>
      <c r="C244" s="91">
        <v>738</v>
      </c>
      <c r="D244" s="17">
        <v>0</v>
      </c>
      <c r="E244" s="17"/>
      <c r="F244" s="17"/>
      <c r="G244" s="91">
        <v>738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s="8" customFormat="1" ht="21" customHeight="1" x14ac:dyDescent="0.35">
      <c r="A245" s="36" t="s">
        <v>258</v>
      </c>
      <c r="B245" s="16" t="s">
        <v>259</v>
      </c>
      <c r="C245" s="91">
        <v>6080</v>
      </c>
      <c r="D245" s="17">
        <v>6080</v>
      </c>
      <c r="E245" s="17"/>
      <c r="F245" s="17"/>
      <c r="G245" s="91">
        <v>6080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s="8" customFormat="1" ht="20.399999999999999" x14ac:dyDescent="0.35">
      <c r="A246" s="36" t="s">
        <v>257</v>
      </c>
      <c r="B246" s="16" t="s">
        <v>260</v>
      </c>
      <c r="C246" s="91">
        <v>0</v>
      </c>
      <c r="D246" s="17">
        <v>0</v>
      </c>
      <c r="E246" s="17"/>
      <c r="F246" s="17"/>
      <c r="G246" s="91">
        <v>0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s="8" customFormat="1" ht="40.799999999999997" x14ac:dyDescent="0.35">
      <c r="A247" s="36" t="s">
        <v>261</v>
      </c>
      <c r="B247" s="16" t="s">
        <v>262</v>
      </c>
      <c r="C247" s="91">
        <v>46000</v>
      </c>
      <c r="D247" s="17">
        <v>0</v>
      </c>
      <c r="E247" s="17"/>
      <c r="F247" s="140">
        <v>-46000</v>
      </c>
      <c r="G247" s="91">
        <v>0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s="8" customFormat="1" ht="30" customHeight="1" x14ac:dyDescent="0.35">
      <c r="A248" s="47" t="s">
        <v>264</v>
      </c>
      <c r="B248" s="38" t="s">
        <v>265</v>
      </c>
      <c r="C248" s="91">
        <v>0</v>
      </c>
      <c r="D248" s="17">
        <v>8400</v>
      </c>
      <c r="E248" s="140">
        <v>8512</v>
      </c>
      <c r="F248" s="140"/>
      <c r="G248" s="119">
        <v>8512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s="8" customFormat="1" ht="40.799999999999997" x14ac:dyDescent="0.35">
      <c r="A249" s="36" t="s">
        <v>263</v>
      </c>
      <c r="B249" s="16" t="s">
        <v>266</v>
      </c>
      <c r="C249" s="91">
        <v>20000</v>
      </c>
      <c r="D249" s="17">
        <v>0</v>
      </c>
      <c r="E249" s="17"/>
      <c r="F249" s="140">
        <v>-20000</v>
      </c>
      <c r="G249" s="91">
        <v>0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s="8" customFormat="1" ht="40.799999999999997" x14ac:dyDescent="0.35">
      <c r="A250" s="36" t="s">
        <v>263</v>
      </c>
      <c r="B250" s="16" t="s">
        <v>267</v>
      </c>
      <c r="C250" s="91">
        <v>0</v>
      </c>
      <c r="D250" s="17">
        <v>0</v>
      </c>
      <c r="E250" s="17"/>
      <c r="F250" s="17"/>
      <c r="G250" s="91">
        <v>0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s="8" customFormat="1" ht="40.799999999999997" x14ac:dyDescent="0.35">
      <c r="A251" s="36" t="s">
        <v>268</v>
      </c>
      <c r="B251" s="16" t="s">
        <v>269</v>
      </c>
      <c r="C251" s="91">
        <v>56000</v>
      </c>
      <c r="D251" s="17">
        <v>0</v>
      </c>
      <c r="E251" s="17"/>
      <c r="F251" s="140">
        <v>-50000</v>
      </c>
      <c r="G251" s="91">
        <v>0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s="8" customFormat="1" ht="20.399999999999999" x14ac:dyDescent="0.35">
      <c r="A252" s="36" t="s">
        <v>270</v>
      </c>
      <c r="B252" s="16" t="s">
        <v>302</v>
      </c>
      <c r="C252" s="91">
        <v>0</v>
      </c>
      <c r="D252" s="17">
        <v>0</v>
      </c>
      <c r="E252" s="17"/>
      <c r="F252" s="17"/>
      <c r="G252" s="91">
        <v>0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s="8" customFormat="1" ht="21" x14ac:dyDescent="0.4">
      <c r="A253" s="48"/>
      <c r="B253" s="25" t="s">
        <v>52</v>
      </c>
      <c r="C253" s="123">
        <f>SUM(C243:C252)</f>
        <v>143068</v>
      </c>
      <c r="D253" s="49">
        <f>SUM(D243:D252)</f>
        <v>14480</v>
      </c>
      <c r="E253" s="49">
        <v>8512</v>
      </c>
      <c r="F253" s="49">
        <f>F243+F244+F245+F246+F247+F248+F249+F250+F251+F252</f>
        <v>-116000</v>
      </c>
      <c r="G253" s="123">
        <f>SUM(G243:G252)</f>
        <v>29580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s="8" customFormat="1" ht="21" x14ac:dyDescent="0.4">
      <c r="A254" s="50"/>
      <c r="B254" s="51"/>
      <c r="C254" s="100"/>
      <c r="D254" s="24"/>
      <c r="E254" s="24"/>
      <c r="F254" s="24"/>
      <c r="G254" s="100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s="8" customFormat="1" ht="20.399999999999999" x14ac:dyDescent="0.35">
      <c r="A255" s="50"/>
      <c r="B255" s="7"/>
      <c r="C255" s="88"/>
      <c r="D255" s="5"/>
      <c r="E255" s="5"/>
      <c r="F255" s="5"/>
      <c r="G255" s="88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s="8" customFormat="1" ht="21" x14ac:dyDescent="0.4">
      <c r="A256" s="50"/>
      <c r="B256" s="51"/>
      <c r="C256" s="100"/>
      <c r="D256" s="24"/>
      <c r="E256" s="24"/>
      <c r="F256" s="24"/>
      <c r="G256" s="100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s="8" customFormat="1" ht="21" x14ac:dyDescent="0.4">
      <c r="A257" s="50"/>
      <c r="B257" s="51"/>
      <c r="C257" s="101"/>
      <c r="D257" s="52"/>
      <c r="E257" s="52"/>
      <c r="F257" s="52"/>
      <c r="G257" s="101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s="8" customFormat="1" ht="21" x14ac:dyDescent="0.4">
      <c r="A258" s="50"/>
      <c r="B258" s="51"/>
      <c r="C258" s="101"/>
      <c r="D258" s="52"/>
      <c r="E258" s="52"/>
      <c r="F258" s="52"/>
      <c r="G258" s="101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s="8" customFormat="1" ht="21" x14ac:dyDescent="0.4">
      <c r="A259" s="33" t="s">
        <v>271</v>
      </c>
      <c r="B259" s="7"/>
      <c r="C259" s="102"/>
      <c r="D259" s="53"/>
      <c r="E259" s="53"/>
      <c r="F259" s="53"/>
      <c r="G259" s="102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s="8" customFormat="1" ht="63" x14ac:dyDescent="0.4">
      <c r="A260" s="9" t="s">
        <v>1</v>
      </c>
      <c r="B260" s="10" t="s">
        <v>2</v>
      </c>
      <c r="C260" s="96" t="str">
        <f>C4</f>
        <v>Schválený Rozpočet  na rok 2022</v>
      </c>
      <c r="D260" s="35" t="s">
        <v>3</v>
      </c>
      <c r="E260" s="11" t="s">
        <v>299</v>
      </c>
      <c r="F260" s="11" t="s">
        <v>301</v>
      </c>
      <c r="G260" s="96" t="str">
        <f>G4</f>
        <v>Upravený Rozpočet  na rok 2022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s="8" customFormat="1" ht="20.399999999999999" x14ac:dyDescent="0.35">
      <c r="A261" s="15">
        <v>453</v>
      </c>
      <c r="B261" s="54" t="s">
        <v>272</v>
      </c>
      <c r="C261" s="103">
        <v>6000</v>
      </c>
      <c r="D261" s="55">
        <v>6000</v>
      </c>
      <c r="E261" s="55">
        <v>10000</v>
      </c>
      <c r="F261" s="55"/>
      <c r="G261" s="103">
        <v>16000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s="8" customFormat="1" ht="20.399999999999999" x14ac:dyDescent="0.35">
      <c r="A262" s="15">
        <v>453</v>
      </c>
      <c r="B262" s="54" t="s">
        <v>272</v>
      </c>
      <c r="C262" s="103"/>
      <c r="D262" s="55">
        <v>0</v>
      </c>
      <c r="E262" s="55"/>
      <c r="F262" s="55"/>
      <c r="G262" s="103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s="8" customFormat="1" ht="20.399999999999999" x14ac:dyDescent="0.35">
      <c r="A263" s="15">
        <v>513</v>
      </c>
      <c r="B263" s="54" t="s">
        <v>273</v>
      </c>
      <c r="C263" s="103">
        <v>20000</v>
      </c>
      <c r="D263" s="55">
        <v>20000</v>
      </c>
      <c r="E263" s="55"/>
      <c r="F263" s="55"/>
      <c r="G263" s="103">
        <v>20000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s="8" customFormat="1" ht="20.399999999999999" x14ac:dyDescent="0.35">
      <c r="A264" s="15">
        <v>513</v>
      </c>
      <c r="B264" s="54" t="s">
        <v>274</v>
      </c>
      <c r="C264" s="103">
        <v>0</v>
      </c>
      <c r="D264" s="55"/>
      <c r="E264" s="55"/>
      <c r="F264" s="55"/>
      <c r="G264" s="103">
        <v>0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s="8" customFormat="1" ht="20.399999999999999" x14ac:dyDescent="0.35">
      <c r="A265" s="15">
        <v>513</v>
      </c>
      <c r="B265" s="54" t="s">
        <v>275</v>
      </c>
      <c r="C265" s="103">
        <v>0</v>
      </c>
      <c r="D265" s="55"/>
      <c r="E265" s="55"/>
      <c r="F265" s="55"/>
      <c r="G265" s="103">
        <v>0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s="8" customFormat="1" ht="21" x14ac:dyDescent="0.4">
      <c r="A266" s="56"/>
      <c r="B266" s="57" t="s">
        <v>276</v>
      </c>
      <c r="C266" s="139">
        <f>SUM(C261:C265)</f>
        <v>26000</v>
      </c>
      <c r="D266" s="58">
        <f>D261+D263</f>
        <v>26000</v>
      </c>
      <c r="E266" s="58">
        <v>10000</v>
      </c>
      <c r="F266" s="58"/>
      <c r="G266" s="139">
        <f>SUM(G261:G265)</f>
        <v>36000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s="8" customFormat="1" ht="21" x14ac:dyDescent="0.4">
      <c r="A267" s="27"/>
      <c r="B267" s="59"/>
      <c r="C267" s="100"/>
      <c r="D267" s="24"/>
      <c r="E267" s="24"/>
      <c r="F267" s="24"/>
      <c r="G267" s="100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s="8" customFormat="1" ht="21" x14ac:dyDescent="0.4">
      <c r="A268" s="34" t="s">
        <v>277</v>
      </c>
      <c r="B268" s="7"/>
      <c r="C268" s="104"/>
      <c r="D268" s="60"/>
      <c r="E268" s="60"/>
      <c r="F268" s="60"/>
      <c r="G268" s="104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s="8" customFormat="1" ht="63" x14ac:dyDescent="0.4">
      <c r="A269" s="9" t="s">
        <v>1</v>
      </c>
      <c r="B269" s="10" t="s">
        <v>2</v>
      </c>
      <c r="C269" s="96" t="str">
        <f>C4</f>
        <v>Schválený Rozpočet  na rok 2022</v>
      </c>
      <c r="D269" s="35" t="s">
        <v>3</v>
      </c>
      <c r="E269" s="11" t="s">
        <v>299</v>
      </c>
      <c r="F269" s="11" t="s">
        <v>301</v>
      </c>
      <c r="G269" s="96" t="str">
        <f>G4</f>
        <v>Upravený Rozpočet  na rok 2022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s="8" customFormat="1" ht="40.799999999999997" x14ac:dyDescent="0.35">
      <c r="A270" s="15">
        <v>821004</v>
      </c>
      <c r="B270" s="16" t="s">
        <v>278</v>
      </c>
      <c r="C270" s="91">
        <v>20000</v>
      </c>
      <c r="D270" s="17">
        <v>20000</v>
      </c>
      <c r="E270" s="17"/>
      <c r="F270" s="17"/>
      <c r="G270" s="91">
        <v>20000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s="8" customFormat="1" ht="45" customHeight="1" x14ac:dyDescent="0.35">
      <c r="A271" s="37">
        <v>821005</v>
      </c>
      <c r="B271" s="61" t="s">
        <v>293</v>
      </c>
      <c r="C271" s="91">
        <v>4668</v>
      </c>
      <c r="D271" s="17">
        <v>4668</v>
      </c>
      <c r="E271" s="17"/>
      <c r="F271" s="17"/>
      <c r="G271" s="91">
        <v>4668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s="8" customFormat="1" ht="21" x14ac:dyDescent="0.4">
      <c r="A272" s="56"/>
      <c r="B272" s="32" t="s">
        <v>276</v>
      </c>
      <c r="C272" s="139">
        <f>SUM(C270:C271)</f>
        <v>24668</v>
      </c>
      <c r="D272" s="58">
        <v>24668</v>
      </c>
      <c r="E272" s="58"/>
      <c r="F272" s="58"/>
      <c r="G272" s="139">
        <f>SUM(G270:G271)</f>
        <v>24668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s="8" customFormat="1" ht="38.25" customHeight="1" x14ac:dyDescent="0.4">
      <c r="A273" s="29" t="s">
        <v>279</v>
      </c>
      <c r="B273" s="62"/>
      <c r="C273" s="105"/>
      <c r="D273" s="63"/>
      <c r="E273" s="63"/>
      <c r="F273" s="63"/>
      <c r="G273" s="10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s="8" customFormat="1" ht="63" x14ac:dyDescent="0.4">
      <c r="A274" s="5"/>
      <c r="B274" s="64"/>
      <c r="C274" s="106" t="str">
        <f>C4</f>
        <v>Schválený Rozpočet  na rok 2022</v>
      </c>
      <c r="D274" s="65" t="s">
        <v>3</v>
      </c>
      <c r="E274" s="11" t="s">
        <v>299</v>
      </c>
      <c r="F274" s="11" t="s">
        <v>301</v>
      </c>
      <c r="G274" s="106" t="str">
        <f>G4</f>
        <v>Upravený Rozpočet  na rok 2022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s="8" customFormat="1" ht="20.399999999999999" x14ac:dyDescent="0.35">
      <c r="A275" s="66" t="s">
        <v>280</v>
      </c>
      <c r="B275" s="67"/>
      <c r="C275" s="107">
        <f>C47</f>
        <v>179304</v>
      </c>
      <c r="D275" s="68">
        <v>203561</v>
      </c>
      <c r="E275" s="68"/>
      <c r="F275" s="68">
        <f>F47</f>
        <v>270</v>
      </c>
      <c r="G275" s="107">
        <f>G47</f>
        <v>182774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s="8" customFormat="1" ht="20.399999999999999" x14ac:dyDescent="0.35">
      <c r="A276" s="69" t="s">
        <v>281</v>
      </c>
      <c r="B276" s="67"/>
      <c r="C276" s="107">
        <f>C60</f>
        <v>140332</v>
      </c>
      <c r="D276" s="68">
        <v>43552</v>
      </c>
      <c r="E276" s="68">
        <v>13980</v>
      </c>
      <c r="F276" s="68">
        <f>F60</f>
        <v>-105100</v>
      </c>
      <c r="G276" s="107">
        <f>G60</f>
        <v>49212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s="8" customFormat="1" ht="20.399999999999999" x14ac:dyDescent="0.35">
      <c r="A277" s="69" t="s">
        <v>282</v>
      </c>
      <c r="B277" s="67"/>
      <c r="C277" s="107">
        <f>C266</f>
        <v>26000</v>
      </c>
      <c r="D277" s="68">
        <v>25000</v>
      </c>
      <c r="E277" s="68">
        <v>10000</v>
      </c>
      <c r="F277" s="68">
        <f>F266</f>
        <v>0</v>
      </c>
      <c r="G277" s="107">
        <f>G266</f>
        <v>36000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s="8" customFormat="1" ht="21" x14ac:dyDescent="0.4">
      <c r="A278" s="70" t="s">
        <v>283</v>
      </c>
      <c r="B278" s="71"/>
      <c r="C278" s="153">
        <f t="shared" ref="C278" si="46">SUM(C275:C277)</f>
        <v>345636</v>
      </c>
      <c r="D278" s="152">
        <f t="shared" ref="D278:G278" si="47">SUM(D275:D277)</f>
        <v>272113</v>
      </c>
      <c r="E278" s="152"/>
      <c r="F278" s="152"/>
      <c r="G278" s="153">
        <f t="shared" si="47"/>
        <v>267986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s="8" customFormat="1" ht="21" x14ac:dyDescent="0.4">
      <c r="A279" s="72"/>
      <c r="B279" s="73"/>
      <c r="C279" s="95"/>
      <c r="D279" s="34"/>
      <c r="E279" s="34"/>
      <c r="F279" s="34"/>
      <c r="G279" s="9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s="8" customFormat="1" ht="20.399999999999999" x14ac:dyDescent="0.35">
      <c r="A280" s="74" t="s">
        <v>284</v>
      </c>
      <c r="B280" s="75"/>
      <c r="C280" s="108">
        <f>C237</f>
        <v>176932</v>
      </c>
      <c r="D280" s="77">
        <v>201923.6</v>
      </c>
      <c r="E280" s="77"/>
      <c r="F280" s="77">
        <f>F237</f>
        <v>-1950</v>
      </c>
      <c r="G280" s="108">
        <f>G237</f>
        <v>174982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s="8" customFormat="1" ht="20.399999999999999" x14ac:dyDescent="0.35">
      <c r="A281" s="69" t="s">
        <v>285</v>
      </c>
      <c r="B281" s="67"/>
      <c r="C281" s="108">
        <f>C253</f>
        <v>143068</v>
      </c>
      <c r="D281" s="76">
        <v>31012</v>
      </c>
      <c r="E281" s="76">
        <v>8512</v>
      </c>
      <c r="F281" s="76">
        <f>F253</f>
        <v>-116000</v>
      </c>
      <c r="G281" s="108">
        <f>G253</f>
        <v>29580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s="8" customFormat="1" ht="20.399999999999999" x14ac:dyDescent="0.35">
      <c r="A282" s="78" t="s">
        <v>286</v>
      </c>
      <c r="B282" s="79"/>
      <c r="C282" s="109">
        <f>C272</f>
        <v>24668</v>
      </c>
      <c r="D282" s="77">
        <v>24668</v>
      </c>
      <c r="E282" s="77"/>
      <c r="F282" s="77">
        <f>F272</f>
        <v>0</v>
      </c>
      <c r="G282" s="109">
        <f>G272</f>
        <v>24668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s="8" customFormat="1" ht="21" x14ac:dyDescent="0.4">
      <c r="A283" s="70" t="s">
        <v>287</v>
      </c>
      <c r="B283" s="71"/>
      <c r="C283" s="155">
        <f t="shared" ref="C283" si="48">SUM(C280:C282)</f>
        <v>344668</v>
      </c>
      <c r="D283" s="154">
        <f t="shared" ref="D283:G283" si="49">SUM(D280:D282)</f>
        <v>257603.6</v>
      </c>
      <c r="E283" s="154"/>
      <c r="F283" s="154"/>
      <c r="G283" s="155">
        <f t="shared" si="49"/>
        <v>229230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s="8" customFormat="1" ht="20.399999999999999" x14ac:dyDescent="0.35">
      <c r="A284" s="80" t="s">
        <v>288</v>
      </c>
      <c r="B284" s="62"/>
      <c r="C284" s="110">
        <f t="shared" ref="C284" si="50">C278-C283</f>
        <v>968</v>
      </c>
      <c r="D284" s="81">
        <f t="shared" ref="D284:G284" si="51">D278-D283</f>
        <v>14509.399999999994</v>
      </c>
      <c r="E284" s="81"/>
      <c r="F284" s="81"/>
      <c r="G284" s="110">
        <f t="shared" si="51"/>
        <v>38756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ht="20.399999999999999" x14ac:dyDescent="0.35">
      <c r="A285" s="80"/>
      <c r="B285" s="62"/>
      <c r="C285" s="110"/>
      <c r="D285" s="81"/>
      <c r="E285" s="81"/>
      <c r="F285" s="81"/>
      <c r="G285" s="110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ht="20.399999999999999" x14ac:dyDescent="0.35">
      <c r="A286" s="80"/>
      <c r="B286" s="62"/>
      <c r="C286" s="110"/>
      <c r="D286" s="81"/>
      <c r="E286" s="81"/>
      <c r="F286" s="81"/>
      <c r="G286" s="110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ht="20.399999999999999" x14ac:dyDescent="0.35">
      <c r="A287" s="5" t="s">
        <v>289</v>
      </c>
      <c r="B287" s="82">
        <v>44890</v>
      </c>
      <c r="C287" s="88"/>
      <c r="D287" s="5"/>
      <c r="E287" s="5"/>
      <c r="F287" s="5"/>
      <c r="G287" s="88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ht="20.399999999999999" x14ac:dyDescent="0.35">
      <c r="A288" s="5" t="s">
        <v>290</v>
      </c>
      <c r="B288" s="82"/>
      <c r="C288" s="88"/>
      <c r="D288" s="5"/>
      <c r="E288" s="5"/>
      <c r="F288" s="5"/>
      <c r="G288" s="88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7" x14ac:dyDescent="0.25">
      <c r="A289" s="83"/>
      <c r="B289" s="84"/>
      <c r="C289" s="111"/>
      <c r="D289" s="83"/>
      <c r="E289" s="83"/>
      <c r="F289" s="83"/>
      <c r="G289" s="111"/>
    </row>
    <row r="290" spans="1:7" x14ac:dyDescent="0.25">
      <c r="A290" s="83"/>
      <c r="B290" s="84"/>
      <c r="C290" s="111"/>
      <c r="D290" s="83"/>
      <c r="E290" s="83"/>
      <c r="F290" s="83"/>
      <c r="G290" s="111"/>
    </row>
    <row r="291" spans="1:7" x14ac:dyDescent="0.25">
      <c r="A291" s="83"/>
      <c r="B291" s="84"/>
      <c r="C291" s="111"/>
      <c r="D291" s="83"/>
      <c r="E291" s="83"/>
      <c r="F291" s="83"/>
      <c r="G291" s="111"/>
    </row>
    <row r="292" spans="1:7" x14ac:dyDescent="0.25">
      <c r="A292" s="83"/>
      <c r="B292" s="84"/>
      <c r="C292" s="111"/>
      <c r="D292" s="83"/>
      <c r="E292" s="83"/>
      <c r="F292" s="83"/>
      <c r="G292" s="111"/>
    </row>
    <row r="293" spans="1:7" x14ac:dyDescent="0.25">
      <c r="A293" s="83"/>
      <c r="B293" s="84"/>
      <c r="C293" s="111"/>
      <c r="D293" s="83"/>
      <c r="E293" s="83"/>
      <c r="F293" s="83"/>
      <c r="G293" s="111"/>
    </row>
    <row r="294" spans="1:7" x14ac:dyDescent="0.25">
      <c r="C294" s="112"/>
      <c r="D294" s="85"/>
      <c r="E294" s="85"/>
      <c r="F294" s="85"/>
      <c r="G294" s="112"/>
    </row>
    <row r="295" spans="1:7" x14ac:dyDescent="0.25">
      <c r="A295" s="86"/>
      <c r="D295" s="85"/>
      <c r="E295" s="85"/>
      <c r="F295" s="85"/>
    </row>
    <row r="296" spans="1:7" x14ac:dyDescent="0.25">
      <c r="A296" s="86"/>
      <c r="D296" s="85"/>
      <c r="E296" s="85"/>
      <c r="F296" s="85"/>
    </row>
    <row r="297" spans="1:7" x14ac:dyDescent="0.25">
      <c r="A297" s="86"/>
    </row>
    <row r="298" spans="1:7" x14ac:dyDescent="0.25">
      <c r="A298" s="86"/>
    </row>
    <row r="299" spans="1:7" x14ac:dyDescent="0.25">
      <c r="A299" s="86"/>
    </row>
    <row r="300" spans="1:7" x14ac:dyDescent="0.25">
      <c r="A300" s="86"/>
    </row>
    <row r="301" spans="1:7" x14ac:dyDescent="0.25">
      <c r="A301" s="86"/>
    </row>
    <row r="302" spans="1:7" x14ac:dyDescent="0.25">
      <c r="A302" s="86"/>
    </row>
    <row r="303" spans="1:7" x14ac:dyDescent="0.25">
      <c r="A303" s="86"/>
    </row>
    <row r="304" spans="1:7" x14ac:dyDescent="0.25">
      <c r="A304" s="86"/>
    </row>
    <row r="305" spans="1:1" x14ac:dyDescent="0.25">
      <c r="A305" s="86"/>
    </row>
    <row r="306" spans="1:1" x14ac:dyDescent="0.25">
      <c r="A306" s="86"/>
    </row>
    <row r="307" spans="1:1" x14ac:dyDescent="0.25">
      <c r="A307" s="86"/>
    </row>
    <row r="308" spans="1:1" x14ac:dyDescent="0.25">
      <c r="A308" s="86"/>
    </row>
    <row r="309" spans="1:1" x14ac:dyDescent="0.25">
      <c r="A309" s="86"/>
    </row>
    <row r="310" spans="1:1" x14ac:dyDescent="0.25">
      <c r="A310" s="86"/>
    </row>
    <row r="311" spans="1:1" x14ac:dyDescent="0.25">
      <c r="A311" s="86"/>
    </row>
    <row r="312" spans="1:1" x14ac:dyDescent="0.25">
      <c r="A312" s="86"/>
    </row>
    <row r="313" spans="1:1" x14ac:dyDescent="0.25">
      <c r="A313" s="86"/>
    </row>
    <row r="314" spans="1:1" x14ac:dyDescent="0.25">
      <c r="A314" s="86"/>
    </row>
    <row r="315" spans="1:1" x14ac:dyDescent="0.25">
      <c r="A315" s="86"/>
    </row>
    <row r="316" spans="1:1" x14ac:dyDescent="0.25">
      <c r="A316" s="86"/>
    </row>
    <row r="317" spans="1:1" x14ac:dyDescent="0.25">
      <c r="A317" s="86"/>
    </row>
    <row r="318" spans="1:1" x14ac:dyDescent="0.25">
      <c r="A318" s="86"/>
    </row>
    <row r="319" spans="1:1" x14ac:dyDescent="0.25">
      <c r="A319" s="86"/>
    </row>
    <row r="320" spans="1:1" x14ac:dyDescent="0.25">
      <c r="A320" s="86"/>
    </row>
    <row r="321" spans="1:7" x14ac:dyDescent="0.25">
      <c r="A321" s="86"/>
    </row>
    <row r="322" spans="1:7" x14ac:dyDescent="0.25">
      <c r="A322" s="86"/>
    </row>
    <row r="323" spans="1:7" x14ac:dyDescent="0.25">
      <c r="A323" s="86"/>
    </row>
    <row r="324" spans="1:7" x14ac:dyDescent="0.25">
      <c r="A324" s="86"/>
    </row>
    <row r="325" spans="1:7" x14ac:dyDescent="0.25">
      <c r="A325" s="86"/>
      <c r="C325" s="112"/>
      <c r="G325" s="112"/>
    </row>
    <row r="326" spans="1:7" x14ac:dyDescent="0.25">
      <c r="A326" s="86"/>
    </row>
    <row r="327" spans="1:7" x14ac:dyDescent="0.25">
      <c r="A327" s="86"/>
    </row>
    <row r="328" spans="1:7" x14ac:dyDescent="0.25">
      <c r="A328" s="86"/>
    </row>
    <row r="329" spans="1:7" x14ac:dyDescent="0.25">
      <c r="A329" s="86"/>
      <c r="D329" s="85"/>
      <c r="E329" s="85"/>
      <c r="F329" s="85"/>
    </row>
  </sheetData>
  <mergeCells count="1">
    <mergeCell ref="A1:G1"/>
  </mergeCells>
  <pageMargins left="0.196527777777778" right="0.196527777777778" top="0.39374999999999999" bottom="0.39374999999999999" header="0.51180555555555496" footer="0.51180555555555496"/>
  <pageSetup paperSize="9" scale="45" firstPageNumber="0" fitToHeight="0" orientation="landscape" r:id="rId1"/>
  <headerFooter>
    <oddFooter>&amp;CStrana &amp;P</oddFooter>
  </headerFooter>
  <rowBreaks count="2" manualBreakCount="2">
    <brk id="60" max="16383" man="1"/>
    <brk id="2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3.2" x14ac:dyDescent="0.25"/>
  <sheetData/>
  <pageMargins left="0.75" right="0.75" top="1" bottom="1" header="0.51180555555555496" footer="0.5"/>
  <pageSetup paperSize="9" firstPageNumber="0" orientation="portrait" horizontalDpi="300" verticalDpi="300"/>
  <headerFooter>
    <oddFooter>&amp;LUnrestricted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P+V</vt:lpstr>
      <vt:lpstr>Sheet3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keywords>C_Unrestricted</cp:keywords>
  <cp:lastModifiedBy>User</cp:lastModifiedBy>
  <cp:revision>2</cp:revision>
  <cp:lastPrinted>2021-12-15T12:48:02Z</cp:lastPrinted>
  <dcterms:created xsi:type="dcterms:W3CDTF">2015-06-23T07:34:07Z</dcterms:created>
  <dcterms:modified xsi:type="dcterms:W3CDTF">2022-12-12T14:57:42Z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IBM</vt:lpwstr>
  </property>
  <property fmtid="{D5CDD505-2E9C-101B-9397-08002B2CF9AE}" pid="4" name="DocSecurity">
    <vt:i4>0</vt:i4>
  </property>
  <property fmtid="{D5CDD505-2E9C-101B-9397-08002B2CF9AE}" pid="5" name="Document Confidentiality">
    <vt:lpwstr>Unrestricted</vt:lpwstr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sodocoClasId">
    <vt:i4>0</vt:i4>
  </property>
  <property fmtid="{D5CDD505-2E9C-101B-9397-08002B2CF9AE}" pid="11" name="sodocoClasLang">
    <vt:lpwstr>Unrestricted</vt:lpwstr>
  </property>
  <property fmtid="{D5CDD505-2E9C-101B-9397-08002B2CF9AE}" pid="12" name="sodocoClasLangId">
    <vt:i4>0</vt:i4>
  </property>
</Properties>
</file>